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RESUPUESTO GENERAL" sheetId="2" r:id="rId1"/>
    <sheet name="ANEXO URBANISMO" sheetId="1" r:id="rId2"/>
    <sheet name="ANEXO PGIO" sheetId="3" r:id="rId3"/>
    <sheet name="ANEXO PMT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3" l="1"/>
  <c r="L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22" i="3" l="1"/>
  <c r="C99" i="2"/>
  <c r="C98" i="2"/>
  <c r="C97" i="2"/>
  <c r="B97" i="2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1" i="1"/>
  <c r="D20" i="1"/>
  <c r="D19" i="1"/>
  <c r="D18" i="1"/>
  <c r="D16" i="1"/>
  <c r="D15" i="1"/>
  <c r="D14" i="1"/>
  <c r="D12" i="1"/>
  <c r="D11" i="1"/>
  <c r="D10" i="1"/>
  <c r="D9" i="1"/>
  <c r="D8" i="1"/>
  <c r="E119" i="2" l="1"/>
  <c r="E100" i="2"/>
</calcChain>
</file>

<file path=xl/sharedStrings.xml><?xml version="1.0" encoding="utf-8"?>
<sst xmlns="http://schemas.openxmlformats.org/spreadsheetml/2006/main" count="564" uniqueCount="362">
  <si>
    <t>ITEM</t>
  </si>
  <si>
    <t>ACTIVIDADES</t>
  </si>
  <si>
    <t>UND</t>
  </si>
  <si>
    <t>CANT.</t>
  </si>
  <si>
    <t>VALOR UNITARIO</t>
  </si>
  <si>
    <t>VALOR TOTAL</t>
  </si>
  <si>
    <t>OBRAS PRELIMINARES</t>
  </si>
  <si>
    <t xml:space="preserve">LOCALIZACIÓN Y REPLANTEO </t>
  </si>
  <si>
    <t>m2</t>
  </si>
  <si>
    <t>CERRAMIENTO PROVISIONAL CON CINTA DE SEÑALIZACIÓN INCLUYE SEÑALIZADOR TUBULAR DOS CINTAS</t>
  </si>
  <si>
    <t>ml</t>
  </si>
  <si>
    <t>SUMINISTRO, TRANSPORTE E INSTALACION VALLA INFORMATIVA GENERAL DEL PROYECTO</t>
  </si>
  <si>
    <t>SUMINISTRO, TRANSPORTE E INSTALACIÓN DE CAMPAMENTO PROVISIONAL</t>
  </si>
  <si>
    <t>SUMINISTRO, TRANSPORTE E INSTALACIÓN DE CERRAMIENTO EN YUTE H= 2 M Y GUADUA</t>
  </si>
  <si>
    <t>EXCAVACIONES Y LLENOS</t>
  </si>
  <si>
    <t>EXCAVACIÓN EN ZANJA - MATERIAL COMÚN - 0.0 A 2.0 M</t>
  </si>
  <si>
    <t>m3</t>
  </si>
  <si>
    <t>SUMINISTRO, TRANSPORTE E INSTALACION DE RELLENO CON ARENA PARA INSTALACIÓN DE TUBERÍAS</t>
  </si>
  <si>
    <t>RELLENO COMPACTADO CON MATERIAL DE SITIO (CANGURO)</t>
  </si>
  <si>
    <t>BORDILLOS, ANDENES, VÍAS</t>
  </si>
  <si>
    <t>SUMINISTRO, TRANSPORTE E INSTALACION ANDEN Y RAMPA PEATONAL CONCRETO 3000 PSI  E= 0.1 M.  ACABADO:  ESCOBIADO</t>
  </si>
  <si>
    <t>RELLENO COMPACTADO CON AFIRMADO PARA ANDENES Y VÍAS</t>
  </si>
  <si>
    <t>SUMINISTRO, TRANSPORTE E INSTALACIÓN DE EMPRADIZACIÓN DE TALUDES Y ZONAS VERDES</t>
  </si>
  <si>
    <t>EXCAVACIÓN PARA ESTRUCTURAS MANUAL - MATERIAL COMÚN - 0.0 A 2.0 M PARA ANDÉN</t>
  </si>
  <si>
    <t>REDES DE ACUEDUCTO, ALCANTARILLADO Y MANEJO DE AGUAS LLUVIAS</t>
  </si>
  <si>
    <t>SUMINISTRO, TRANSPORTE E INSTALACION VENTOSA 2" DOBLE CÁMARA TRIPLE EFECTO BRIDADA (INCLUYE ACCESORIOS)</t>
  </si>
  <si>
    <t>un</t>
  </si>
  <si>
    <t>SUMINISTRO, TRANSPORTE E INSTALACION TUBERÍA PVC PRESIÓN RDE 21 200 PSI DE 3" P/ACUEDUCTO</t>
  </si>
  <si>
    <t xml:space="preserve">SUMINISTRO, TRANSPORTE E INSTALACIÓN DE ANCLAJES DE CONCRETO DE 3000PSI PARA ELEMENTOS HIDRAULICOS. </t>
  </si>
  <si>
    <t>SUMINISTRO, TRANSPORTE E INSTALACION BASE Y CAÑUELA PARA CÁMARA DE INSPECCIÓN D=1.2M EN CONCRETO DE 3000PSI  (21 MPA)</t>
  </si>
  <si>
    <t xml:space="preserve">SUMINISTRO, TRANSPORTE E INSTALACIÓN DE ARO TAPA HF D=0,68 MTS </t>
  </si>
  <si>
    <t>SUMINISTRO, TRANSPORTE E INSTALACION CÁMARA CIRCULAR DE INSPECCIÓN/CAÍDA D=1.20 M. EN CONCRETO DE 3000PSI  (21 MPA) ESPESOR DE 0.2M</t>
  </si>
  <si>
    <t>SUMINISTRO, TRANSPORTE E INSTALACION TUBERÍA PVC CORRUGADA DE 250 M.M. (10") PARA ALCANTARILLADO</t>
  </si>
  <si>
    <t>SUMINISTRO, TRANSPORTE E INSTALACION CAJA DE INSPECCION 1*1*1m (CONCRETO SIMPLE, INCLUYE TAPA REFORZADA SEGÚN PLANOS)</t>
  </si>
  <si>
    <t>SUMINISTRO, TRANSPORTE E INSTALACIÓN DE CAJA DE VÁLVULAS TIPO 0,8X0,8M INTERNA (H= 1M), EN CONCRETO SIMPLE DE 3000 PSI ESPESOR DE PAREDES 0.1M. INCLUYE DOS TAPAS EN CONCRETO REFORZADO DE 3000 PSI ESPESOR 0.1M, REFUERZO 3/8" CADA 0.10M EN TAPA CON AGARRADERA E IZAJE</t>
  </si>
  <si>
    <t>SUMINISTRO, TRANSPORTE E INSTALACIÓN EMPALME ACOMETIDAS DOMICILIARIAS (INCLUYE COLLARÍN DE DERIVACIÓN, REGISTRO DE INCORPORACIÓN Y ACCESORIOS)</t>
  </si>
  <si>
    <t>SUMINISTRO, TRANSPORTE E INSTALACIÓN DE EQUIPO DE BOMBEO DE AGUA POTABLE. INCLUYE MANO DE OBRA, EQUIPOS, 2 ELECTROBOMBAS DE 2HP, 1 TANQUE HIDROACUMULADOR DE 300 LITROS, EMPALME TANQUE EXISTENTE Y TODOS LOS ACCESORIOS E INSUMOS NECESARIOS PARA LA CORRECTA ELABORACIÓN DE LA ACTIVIDAD SEGÚN EL DISEÑO</t>
  </si>
  <si>
    <t>SUMINISTRO, TRANSPORTE E INSTALACION TUBERÍA PVC CORRUGADA 150 M.M. (6") PARA ALCANTARILLADO</t>
  </si>
  <si>
    <t>SUMINISTRO, TRANSPORTE E INSTALACION TUBERÍA PVC CORRUGADA 350 M.M. (12") PARA ALCANTARILLADO</t>
  </si>
  <si>
    <t>INSTALACIONES ELECTRICAS</t>
  </si>
  <si>
    <t>SUMINISTRO, TRANSPORTE E INSTALACION CABLE DE ACOMETIDA DE COBRE 3x2 + 1x2 AWG  XLPE</t>
  </si>
  <si>
    <t>SUMINISTRO E INSTALACIÓN DE TUBERÍA IMC DE 2" INCLUYE ACCESORIOS DE FIJACIÓN Y MONTAJE</t>
  </si>
  <si>
    <t>SUMINISTRO E INSTALACIÓN DE TUBERÍA PVC DE 3" INCLUYE ACCESORIOS PARA ACOMETIDA ELECTRICA</t>
  </si>
  <si>
    <t>SUMINISTRO E INSTALACIÓN DE TABLERO GENERAL DE MEDIDORES</t>
  </si>
  <si>
    <t>SUMINISTRO E INSTALACIÓN DE POSTE DE FIBRA DE VIDRIO DE 8 METROS</t>
  </si>
  <si>
    <t>SUMINISTRO E INSTALACIÓN DE ACOMETIDA DESDE TRANSFORMADOR A  POSTE DE AFLORAMIENTO CABLE CUADRUPLEX ALUMINIO (3x2/0 + 1x2/0) AWG THHW</t>
  </si>
  <si>
    <t>SUMINISTRO TRANSPORTE E INSTALACIÓN VARILLA COOPER WELL 5/8" X 2.4 m , INCLUYE CAMARA DE INSPECCION CON TAPA METALICA DE 30X30CM Y SOLDADURA EXOTERMICA</t>
  </si>
  <si>
    <t>SUMINISTRO E INSTALACIÓN DE  CABLE DE COBRE DESNUDO 6</t>
  </si>
  <si>
    <t>SUMINISTRO E INSTALACION DE TUBERIA PVC 3". INCLUYE  ACCESORIOS PARA RITEL</t>
  </si>
  <si>
    <t xml:space="preserve">SUMINISTRO E INSTALACIÓN CÁMARA DE PASO EN CONCRETO CON TAPA  DE 80 x 80 CM </t>
  </si>
  <si>
    <t xml:space="preserve">SUMINISTRO E INSTALACIÓN CÁMARA DE ENTRADA RITEL EN MAMPOSTERIA CON TAPA  DE 120 x 70 x 120 CM </t>
  </si>
  <si>
    <t>SUMINISTRO E INSTALACIÓN DE ALAMBRON DE ALUMINIO DE 8mm, INCLUYE SOPORTE ANILLO PARA FIJACION , BASES, CONECTORES, SOPORTES Y TERMINALES</t>
  </si>
  <si>
    <t>SUMINISTRO E INSTALACIÓN DE CAPTACIÓN DE PUNTA CAPTADORA TIPO FRANKLIN INCLUYE SOPORTES Y ACCESORIOS PARA FIJACIÓN Y MONTAJE</t>
  </si>
  <si>
    <t>SUMINISTRO E INSTALACION DE TUBERIA IMC DE 3/4". INCLUYE ELEMENTO DE FIJACION Y CANAL ESTRUCTURAL GALVANIZADO</t>
  </si>
  <si>
    <t>SUMINISTRO E INSTALACION DE CABLE DE COBRE DESNUDO N° 2 AWG PARA BAJANTE PERIMETRAL</t>
  </si>
  <si>
    <t>SUMINISTRO E INSTALACIÓN DE TUBERÍA PVC SCH40 2" PARA VERTICAL RITEL. INCLUYE ACCESORIOS</t>
  </si>
  <si>
    <t>SUMINISTRO E INSTALACIÓN DE TUBERÍA IMC 2" PARA VERTICAL RITEL. INCLUYE ACCESORIOS</t>
  </si>
  <si>
    <t>SUMINISTRO E INSTALACIÓN DE GABINETE DE PISO RITEL</t>
  </si>
  <si>
    <t>SUMINISTRO E INSTALACIÓN DE GABINETE SETS</t>
  </si>
  <si>
    <t>SUMINISTRO E INSTALACIÓN DE GABINETE SETI</t>
  </si>
  <si>
    <t>SUMINISTRO E INSTALACION RED DE CAPTACION TDT. INCLUYE ANTENA, CABLEADO, EQUIPO DE CABECERA, CONECTORES, DPS, DISPOSITIVOS DE DISTRIBUCIÓN Y CARGAS TERMINALES</t>
  </si>
  <si>
    <t>SUMINISTRO E INSTALACIÓN DE TABLERO MONOFÁSICO DE 6 CIRCUITOS, INCLUYE  DOS BREAKERS DE 15A, UNO DE 20A, DOS DE 30A.</t>
  </si>
  <si>
    <t xml:space="preserve"> SUMINISTRO E INSTALACIÓN DE SALIDA DE ILUMINACIÓN. INCLUYE TUBERIA Y CABLEADO, CAJA OCTAGONAL PVC, ACCESORIOS DE FIJACIÓN.  INCLUYE LUMINARIA DE SOBREPONER 18W.</t>
  </si>
  <si>
    <t>SUMINISTRO E INSTALACIÓN DE SENSOR DE MOVIMIENTO 110V</t>
  </si>
  <si>
    <t xml:space="preserve">SUMINISTRO E INSTALACIÓN DE SALIDA PARA TOMACORRIENTE DOBLE CON POLO DE TIERRA 15 AMP; 125 VOLTS, CON IMPLEMENTO PARA USO GENERAL. INCLUYE TUBERÍA Y CABLE, CAJA Y APARATO. </t>
  </si>
  <si>
    <t xml:space="preserve">SUMINISTRO E INSTALACIÓN DE LÁMPARA DE EMERGENCIA DE 2x5W </t>
  </si>
  <si>
    <t>SUMINISTRO E INSTALACION AVISO SEÑAL SALIDA DE EMERGENCIA FOTOLUMINICA</t>
  </si>
  <si>
    <t>COSTO DIRECTO URBANISMO CHINCHINA (SIN A,U, e IVA)</t>
  </si>
  <si>
    <t>PRESUPUESTO MULTIFAMILIAR MUNICIPIO DE CHINCHINA
Construcción de un edificio de apartamentos de interés prioritario VIP, para reubicar familias afectadas, por hechos asociados a exposición de riesgos de desastres y/o eventos catastróficos o calamitosos acaecidos en el municipio de Chinchiná, departamento de Caldas.</t>
  </si>
  <si>
    <t>UITARIO</t>
  </si>
  <si>
    <t>TOTAL</t>
  </si>
  <si>
    <t>1,1,1</t>
  </si>
  <si>
    <t xml:space="preserve">LOCALIZACIÓN Y REPLANTEO DE INTERVENCIÓN, INCLUYE IMPLANTACION DE LA TORRE EN LOTE, PLANO RECORD, HILADEROS Y ELEMENTOS DE LOCALIZACIÓN. </t>
  </si>
  <si>
    <t>1,1,2</t>
  </si>
  <si>
    <t>OBRAS PRELIMINARES DE URBANISMO - SUBCAPITULO No 1 -  PRESUPUESTO DE URBANISMO</t>
  </si>
  <si>
    <t>GL</t>
  </si>
  <si>
    <t>1,2,1</t>
  </si>
  <si>
    <t xml:space="preserve">EXCAVACIÓN MANUAL A CIELO ABIERTO - MATERIAL COMÚN - 0.0 A 2.0M. </t>
  </si>
  <si>
    <t>1,2,2</t>
  </si>
  <si>
    <t>EXCAVACIÓN PARA CAISSON EN TIERRA 0-6 M (NO INCLUYE RETIRO DE SOBRANTES).</t>
  </si>
  <si>
    <t>1,2,3</t>
  </si>
  <si>
    <t>RETIRO MATERIAL SOBRANTE EN VEHÍCULO AUTOMOTOR CARGUE MANUAL (HASTA 15 Km)</t>
  </si>
  <si>
    <t>1,2,4</t>
  </si>
  <si>
    <t>OBRAS DE EXCAVACIONES Y LLENOS - SUBCAPITULO No 2 -  PRESUPUESTO DE URBANISMO</t>
  </si>
  <si>
    <t>CIMENTACIÓN</t>
  </si>
  <si>
    <t>SUMINISTRO, TRANSPORTE E INSTALACIÓN CONCRETO CAISSON 3000 PSI.</t>
  </si>
  <si>
    <t>SUMINISTRO, TRANSPORTE E INSTALACION CONCRETO 3000 PSI VIGA DE CIMENTACION.</t>
  </si>
  <si>
    <t>SUMINISTRO, TRANSPORTE E INSTALACIÓN DE RELLENO COMPACTADO CON AFIRMADO.</t>
  </si>
  <si>
    <t xml:space="preserve">SUMINISTRO, TRANSPORTE E INSTALACION DE ANILLO DE PROTECCIÓN PARA CAISSON CONCRETO CAISSONS 3000 PSI. </t>
  </si>
  <si>
    <t>SUMINISTRO, TRANSPORTE E INSTALACION SOLADO DE LIMPIEZA 2.000 PSI</t>
  </si>
  <si>
    <t>SUMINISTRO, TRANSPORTE E INSTALACION DE ACERO DE REFUERZO FY= 4200 KG/CM2</t>
  </si>
  <si>
    <t>Kg</t>
  </si>
  <si>
    <t>SUMINISTRO, TRANSPORTE E INSTALACION DE MALLA ELECTROSOLDADA M106 - 4.5MM 15X15CM</t>
  </si>
  <si>
    <t>SUMINISTRO, TRANSPORTE E INSTALACIÓN LOSA DE CONTRAPISO DE 3000 PSI  e=10cm.</t>
  </si>
  <si>
    <t>ESTRUCTURA (CONCRETO Y ACERO)</t>
  </si>
  <si>
    <t>3,1</t>
  </si>
  <si>
    <t xml:space="preserve">SUMINISTRO, TRANSPORTE E INSTALACIÓN MURO EN CONCRETO DE 4000 PSI  e=12cm. </t>
  </si>
  <si>
    <t>3,2</t>
  </si>
  <si>
    <t xml:space="preserve">SUMINISTRO, TRANSPORTE E INSTALACIÓN MURO EN CONCRETO DE 3000 PSI  e=12cm. </t>
  </si>
  <si>
    <t>3,3</t>
  </si>
  <si>
    <t>SUMINISTRO, TRANSPORTE E INSTALACIÓN MURO LIVIANO  e=10mm, TERMINADO Y PINTADO A DOS CARAS.</t>
  </si>
  <si>
    <t>3,4</t>
  </si>
  <si>
    <t>SUMINISTRO, TRANSPORTE E INSTALACION CONCRETO 3000 PSI VIGA 12x20 cm.</t>
  </si>
  <si>
    <t>m</t>
  </si>
  <si>
    <t>3,5</t>
  </si>
  <si>
    <t xml:space="preserve">SUMINISTRO, TRANSPORTE E INSTALACION LOSA DE ENTREPISO CONCRETO 3000 PSI  e= 0.12m. </t>
  </si>
  <si>
    <t>3,6</t>
  </si>
  <si>
    <t>3,7</t>
  </si>
  <si>
    <t>SUMINISTRO, TRANSPORTE E INSTALACION DE MALLA ELECTROSOLDADA M084 - 4.0MM 15X15CM</t>
  </si>
  <si>
    <t>3,8</t>
  </si>
  <si>
    <t>3,9</t>
  </si>
  <si>
    <t>SUMINISTRO, TRANSPORTE E INSTALACION DE MALLA ELECTROSOLDADA M131 - 5.0MM 15X15CM</t>
  </si>
  <si>
    <t>3,10</t>
  </si>
  <si>
    <t>SUMINISTRO, TRANSPORTE E INSTALACION DE MALLA ELECTROSOLDADA M159 - 5.5MM 15X15CM</t>
  </si>
  <si>
    <t>SUMINISTRO, TRANSPORTE E INSTALACION DE MALLA ELECTROSOLDADA M221 - 6.5MM 15X15CM</t>
  </si>
  <si>
    <t>SUMINISTRO, TRANSPORTE E INSTALACION CONCRETO 3000 PSI PARA ESCALERAS.</t>
  </si>
  <si>
    <t xml:space="preserve">SUMINISTRO, TRANSPORTE E INSTALACION CONCRETO 3000 PSI VIGA 12x12 cm. </t>
  </si>
  <si>
    <t xml:space="preserve">SUMINISTRO, TRANSPORTE E INSTALACION VIGA ÁREA EN CONCRETO 3000 PSI. </t>
  </si>
  <si>
    <t xml:space="preserve">SUMINISTRO, TRANSPORTE E INSTALACION COLUMNA EN CONCRETO 3000 PSI. </t>
  </si>
  <si>
    <t>SUMINISTRO, TRANSPORTE E INSTALACION COLUMNA EN CONCRETO 4000 PSI. 20x30 CM.</t>
  </si>
  <si>
    <t>m4</t>
  </si>
  <si>
    <t>SUMINISTRO, TRANSPORTE E INSTALACION DE UNIDAD DE MESÓN (ANCHO 1,50M, FORNDO 0,50M Y ALTO 0,9M) EN CONCRETO PARA COCINETA APOYADO EN 3 MURETES EN LADRILLO TERMINAL RAYADO E=12CMS (0,20X0,30) , CONTROL DE CALIDAD EN PLOMOS Y ESCUADRAS, INCLUYE MATERIALES, EQUIPOS, HERRAMIENTA Y MANO DE OBRA NECESARIOS PARA LA EJECUCIÓN DE LA ACTIVIDAD. (INCLUYE MORTERO TIPO S)</t>
  </si>
  <si>
    <t>3,18</t>
  </si>
  <si>
    <t>SUMINISTRO, TRANSPORTE E INSTALACION CÁMARA PARA RITEL 1,2 X0,7X1,2 M</t>
  </si>
  <si>
    <t>SUMINISTRO, TRANSPORTE E INSTALACION CÁMARA ELÉCTRICA 0,8 X0,8X1 M</t>
  </si>
  <si>
    <t>3,20</t>
  </si>
  <si>
    <t>SUMINISTRO, TRANSPORTE E INSTALACION CÁMARA DE INSPECCIÓN PARA SISTEMA DE PUESTA A TIERRA</t>
  </si>
  <si>
    <t>3,21</t>
  </si>
  <si>
    <t>SUMINISTRO, TRANSPORTE E INSTALACION CERRAMIENTO EN MAMPOSTERÍA PARA GABINETE ELÉCTRICO</t>
  </si>
  <si>
    <t>3,22</t>
  </si>
  <si>
    <t>OBRAS DE BORDILLOS, ANDENES, VÍAS - SUBCAPITULO No 3 -  PRESUPUESTO DE URBANISMO</t>
  </si>
  <si>
    <t>CUBIERTA</t>
  </si>
  <si>
    <t>4,1</t>
  </si>
  <si>
    <t xml:space="preserve">SUMINISTRO, TRANSPORTE E INSTALACIÓN DE CORREA METÁLICA CON PERFILES P-8-16 (e=1.5mm) PARA CUBIERTA. </t>
  </si>
  <si>
    <t>4,2</t>
  </si>
  <si>
    <t xml:space="preserve">SUMINISTRO, TRANSPORTE E INSTALACIÓN CUBIERTA EN TEJA FIBROCEMENTO. </t>
  </si>
  <si>
    <t>4,3</t>
  </si>
  <si>
    <t xml:space="preserve">SUMINISTRO, TRANSPORTE E INSTALACION CANAL EN LAMINA GALVANIZADA CAL .20 D/ 0.60 M. </t>
  </si>
  <si>
    <t>4,4</t>
  </si>
  <si>
    <t>SUMINISTRO, TRANSPORTE E INSTALACION DE FLANCHE EN LAMINA GALVANIZADA Cal .20 d/ 0.30 m. (Suministro e instalación con wash primer + esmalte + anclaje a muro + silicona) INCLUYE REGATA O CORTE DE MURO DE 1 cm + SELLADO.</t>
  </si>
  <si>
    <t>4,5</t>
  </si>
  <si>
    <t>SUMINISTRO, TRANSPORTE E INSTALACIÓN DE CABALLETE EN FIBROCEMENTO.</t>
  </si>
  <si>
    <t>4,6</t>
  </si>
  <si>
    <t>SUMINISTRO, TRANSPORTE E INSTALACIÓN DE CLARABOYA Y VIDRIO 4mm.</t>
  </si>
  <si>
    <t>Un</t>
  </si>
  <si>
    <t>4,7</t>
  </si>
  <si>
    <t xml:space="preserve">SUMINISTRO, TRANSPORTE E INSTALACIÓN TAPA METÁLICA DE 0.68x0.6m PARA SALIDA DE BUITRONES (ACABADA CON PINTURA ANTICORROSIVA). </t>
  </si>
  <si>
    <t>4,8</t>
  </si>
  <si>
    <t xml:space="preserve">SUMINISTRO, TRANSPORTE E INSTALACIÓN TAPA METÁLICA DE 0.45x0.6m PARA SALIDA DE BUITRONES (ACABADA CON PINTURA ANTICORROSIVA). </t>
  </si>
  <si>
    <t>ACABADOS</t>
  </si>
  <si>
    <t>6,1</t>
  </si>
  <si>
    <t>PISOS, ENCHAPES, ESTUCO Y PINTURA</t>
  </si>
  <si>
    <t>6,1,1</t>
  </si>
  <si>
    <t>SUMINISTRO, TRANSPORTE E INSTALACIÓN ENCHAPE PARED DUCHA DE BAÑO (Pared Cerámica Jaya Blanco 25x35 cm caja 2 m2 o similar). INCLUYE ALISTADO REVOQUE PARED.</t>
  </si>
  <si>
    <t>6,1,2</t>
  </si>
  <si>
    <t>SUMINISTRO, TRANSPORTE E INSTALACIÓN ENCHAPE PARED COCINA Y ROPAS 2 HILADAS h= 50 cm (Pared Cerámica Jaya Blanco 25x35 cm caja 2 m2 o similar). INCLUYE ALISTADO REVOQUE PARED.</t>
  </si>
  <si>
    <t>6,1,3</t>
  </si>
  <si>
    <t>SUMINISTRO, TRANSPORTE E INSTALACIÓN PISO CERÁMICO BLANCO O BEIGE DE 45.8x45.8 cm Ó 50x50 cm. INCLUYE MORTERO DE NIVELACIÓN 3 cm, SE DEBE PRESENTAR DESPIECE, JUNTAS ELASTICAS 5mm RECOMENDACIÓN DEL FABRICANTE.</t>
  </si>
  <si>
    <t>6,1,4</t>
  </si>
  <si>
    <t>SUMINISTRO, TRANSPORTE E INSTALACION GRANIPLAST (ESGRAFIADO) FACHADAS EDIFICIO CON COLORES SEGÚN DISEÑOS (INCLUYE FILOS Y DILATACIONES).</t>
  </si>
  <si>
    <t>6,1,5</t>
  </si>
  <si>
    <t>SUMINISTRO, TRANSPORTE E INSTALACION DE CARTERAS PARA  VENTANAS EN MORTERO 1:3</t>
  </si>
  <si>
    <t>6,1,6</t>
  </si>
  <si>
    <t>SUMINISTRO, TRANSPORTE E INSTALACION ARGAMASA EN MUROS VACIADO DE CONCRETO</t>
  </si>
  <si>
    <t>6,1,7</t>
  </si>
  <si>
    <t>SUMINISTRO, TRANSPORTE E INSTALACION ARGAMASA EN MUROS  VACIADOS DE CONCRETO  EN FACHADA EXTERIOR</t>
  </si>
  <si>
    <t>6,2</t>
  </si>
  <si>
    <t>CARPINTERIA METÁLICA</t>
  </si>
  <si>
    <t>6,2,1</t>
  </si>
  <si>
    <t xml:space="preserve">SUMINISTRO, TRANSPORTE E INSTALACION VENTANA CORREDIZA Y  FIJA EN ALUMINIO  ANODIZADO VIDRIO 4 MM DE 2.29x1.7 metros (INCLUYE MARCO EN PERFILERIA  PB 5020 O SIMILAR Y VIDRIO CRISTAL DE 4 MM. ). INCLUYE ALFAJIA INFERIOR, SUMINISTRO DE TODOS LOS ACCESORIOS REQUERIDOS PARA EL CORRECTO MONTAJE, ASI COMO EL SUMINISTRO E INSTALACIÓN DE LA SILICONA QUE SEA REQUERIDA PARA GARANTIZAR UNA PERFECTA INSTALACIÓN. SEGUN DETALLE </t>
  </si>
  <si>
    <t>6,2,2</t>
  </si>
  <si>
    <t xml:space="preserve">SUMINISTRO, TRANSPORTE E INSTALACION VENTANA CORREDIZA Y  FIJA EN ALUMINIO  ANODIZADO VIDRIO 4 MM DE 1.2x1.4 metros (INCLUYE MARCO EN PERFILERIA  PB 5020 O SIMILAR Y VIDRIO CRISTAL DE 4 MM. ). INCLUYE ALFAJIA INFERIOR EL SUMINISTRO DE TODOS LOS ACCESORIOS REQUERIDOS PARA EL CORRECTO MONTAJE, ASI COMO EL SUMINISTRO E INSTALACIÓN DE LA SILICONA QUE SEA REQUERIDA PARA GARANTIZAR UNA PERFECTA INSTALACIÓN. SEGUN DETALLE </t>
  </si>
  <si>
    <t>6,2,3</t>
  </si>
  <si>
    <t xml:space="preserve">SUMINISTRO, TRANSPORTE E INSTALACION VENTANA CORREDIZA Y  FIJA EN ALUMINIO  ANODIZADO VIDRIO 4 MM DE 1.0x1.4 metros (INCLUYE MARCO EN PERFILERIA  PB 5020 O SIMILAR Y VIDRIO CRISTAL DE 4 MM. ). INCLUYE ALFAJIA INFERIOR EL SUMINISTRO DE TODOS LOS ACCESORIOS REQUERIDOS PARA EL CORRECTO MONTAJE, ASI COMO EL SUMINISTRO E INSTALACIÓN DE LA SILICONA QUE SEA REQUERIDA PARA GARANTIZAR UNA PERFECTA INSTALACIÓN.  </t>
  </si>
  <si>
    <t>6,2,4</t>
  </si>
  <si>
    <t xml:space="preserve">SUMINISTRO, TRANSPORTE E INSTALACION VENTANA TIPO COCINA EN PERSIANA 0.26x1.4 Y VIDRIO FIJO 0.26x1.4 metros. INCLUYE ALFAJIA INFERIOR EL SUMINISTRO DE TODOS LOS ACCESORIOS REQUERIDOS PARA EL CORRECTO MONTAJE, ASI COMO EL SUMINISTRO E INSTALACIÓN DE LA SILICONA QUE SEA REQUERIDA PARA GARANTIZAR UNA PERFECTA INSTALACIÓN.  </t>
  </si>
  <si>
    <t>6,2,5</t>
  </si>
  <si>
    <t>SUMINISTRO, TRANSPORTE E INSTALACION REJILLA DE VENTILACIÓN EN ESCUADRA TIPO PERSIANA EN ALUMINIO DE (0.5+0.25)x0.5 metros (INCLUYE MARCO EN PERFILERIA). INCLUYE  SUMINISTRO DE TODOS LOS ACCESORIOS REQUERIDOS PARA EL CORRECTO MONTAJE, ASI COMO EL SUMINISTRO E INSTALACIÓN DE LA SILICONA QUE SEA REQUERIDA PARA GARANTIZAR UNA PERFECTA INSTALACIÓN. SEGUN DETALLE</t>
  </si>
  <si>
    <t>6,2,6</t>
  </si>
  <si>
    <t>SUMINISTRO, TRANSPORTE E INSTALACION REJILLA DE VENTILACIÓN TIPO PERSIANA EN ALUMINIO DE 0.5x0.5 metros (INCLUYE MARCO EN PERFILERIA). INCLUYE  SUMINISTRO DE TODOS LOS ACCESORIOS REQUERIDOS PARA EL CORRECTO MONTAJE, ASI COMO EL SUMINISTRO E INSTALACIÓN DE LA SILICONA QUE SEA REQUERIDA PARA GARANTIZAR UNA PERFECTA INSTALACIÓN. SEGUN DETALLE</t>
  </si>
  <si>
    <t>6,2,7</t>
  </si>
  <si>
    <t xml:space="preserve">SUMINISTRO, TRANSPORTE E INSTALACION PUERTA 1 PANEL Y MARCO METALICO CALIBRE 18 E= 8.5 CM SENCILLO, EN LÁMINA GALVANIZADA CAL. 22, VANO DE 0.90x2.4m.  ACABADO CON ANTICORROSIVO Y ESMALTE (Pintura electrostática). INCLUYE EL SUMINISTRO DE TODOS LOS ACCESORIOS REQUERIDOS PARA EL CORRECTO MONTAJE,CERRADURA DE SOBREPONER, BISAGRES Y TORNILLOS SEGUN DETALLE </t>
  </si>
  <si>
    <t>6,2,8</t>
  </si>
  <si>
    <t xml:space="preserve">SUMINISTRO, TRANSPORTE E INSTALACION PUERTA 1 PANEL Y MARCO METALICO CALIBRE 18 E= 8.5 CM SENCILLO, EN LÁMINA GALVANIZADA CAL. 22, VANO DE 0.7x2.40m.  ACABADO CON ANTICORROSIVO Y ESMALTE (Pintura electrostática). INCLUYE EL SUMINISTRO DE TODOS LOS ACCESORIOS REQUERIDOS PARA EL CORRECTO MONTAJE,CERRADURA DE SOBREPONER, BISAGRES Y TORNILLOS SEGUN DETALLE </t>
  </si>
  <si>
    <t>6,2,9</t>
  </si>
  <si>
    <t>SUMINISTRO, TRANSPORTE E INSTALACION PASAMANOS EN TUBERÍA HG DE 2" (3 HILOS)  INCLUYE ACCESORIOS, PINTURA ANTICORROSIVA Y ALQUÍDICA.</t>
  </si>
  <si>
    <t>6,2,10</t>
  </si>
  <si>
    <t>SUMINISTRO, TRANSPORTE E INSTALACION PASAMANOS CON SEPARACIONES VERTICALES DE 1 1/2" CON SEPARACIÓN DE 0.1M (ALTURA DE 1.0M) Y TUBERÍA HORIZONTAL (SUPERIOR E INFERIOR) DE 2" Y. INCLUYE ACCESORIOS, PINTURA ANTICORROSIVA Y ALQUÍDICA.</t>
  </si>
  <si>
    <t>6,3</t>
  </si>
  <si>
    <t>APARATOS SANITARIOS Y EQUIPOS</t>
  </si>
  <si>
    <t>6,3,1</t>
  </si>
  <si>
    <t>SUMINISTRO, TRANSPORTE E INSTALACIÓN DE COMBO SANITARIO (INODORO, LAVAMANOS E INCRUSTACIONES) INCLUYE GRIFERÍA</t>
  </si>
  <si>
    <t>6,3,2</t>
  </si>
  <si>
    <t>SUMINISTRO, TRANSPORTE E INSTALACIÓN DUCHA SENCILLA, (REGADERA Y GRIFERÍA), INCLUYE REJILLA DE PISO PARA EL BAÑO</t>
  </si>
  <si>
    <t>6,3,3</t>
  </si>
  <si>
    <t>SUMINISTRO, TRANSPORTE E INSTALACIÓN CHARQUERO EN CONCRETO DE 2500PSI. 0.1X0.04m.</t>
  </si>
  <si>
    <t>6,3,4</t>
  </si>
  <si>
    <t>SUMINISTRO, TRANSPORTE E INSTALACIÓN LAVADERO PREFABRICADO EN GRANITO PULIDO 60X60cm</t>
  </si>
  <si>
    <t>6,3,5</t>
  </si>
  <si>
    <t>SUMINISTRO, TRANSPORTE E INSTALACIÓN  COCINA EN ACERO INOXIDABLE. CUBIERTA DE 1.5m X 0.5m, INCLUYE POCETA, ESTUFA INCORPORADA DE 4 HORNILLAS, GRIFERÍA Y MUEBLE INFERIOR EN MADERA AGLOMERDA. SEGÚN DETALLE</t>
  </si>
  <si>
    <t>6,4</t>
  </si>
  <si>
    <t>INSTALACIONES HIDRAULICAS Y SANITARIAS</t>
  </si>
  <si>
    <t>6,4,1</t>
  </si>
  <si>
    <t>SUMINISTRO, TRANSPORTE E INSTALACIÓN DE PUNTO HIDRAULICO DE 1/2", INCLUYE ADAPTADORES, CODOS, TEES, UNIONES CON UN MAXIMO DE 3 M DE TUBERÍA DE 1/2"</t>
  </si>
  <si>
    <t>6,4,2</t>
  </si>
  <si>
    <t>SUMINISTRO, TRANSPORTE E INSTALACIÓN TUBERÍA PVC PRESIÓN 1/2" RDE 13.5.</t>
  </si>
  <si>
    <t>6,4,3</t>
  </si>
  <si>
    <t>SUMINISTRO, TRANSPORTE E INSTALACIÓN REGISTRO DE CORTE 1/2".</t>
  </si>
  <si>
    <t>6,4,4</t>
  </si>
  <si>
    <t>SUMINISTRO, TRANSPORTE E INSTALACION MEDIDORES AGUA  1/2" SEGÚN ESPECIFICACIONES EMPRESA PRESTADORA DEL SERVICIO</t>
  </si>
  <si>
    <t>6,4,5</t>
  </si>
  <si>
    <t>SUMINISTRO, TRANSPORTE E INSTALACIÓN PUNTO SANITARIO 2", INCLUYE HASTA 2M DE TUBERÍA, CODOS, TEES Y UNIONES</t>
  </si>
  <si>
    <t>6,4,6</t>
  </si>
  <si>
    <t>SUMINISTRO, TRANSPORTE E INSTALACIÓN PUNTO SANITARIO 4", INCLUYE HASTA 2M DE TUBERÍA, CODOS, TEES Y UNIONES</t>
  </si>
  <si>
    <t>6,4,7</t>
  </si>
  <si>
    <t>SUMINISTRO, TRANSPORTE E INSTALACIÓN TUBERÍA SANITARIA 2"</t>
  </si>
  <si>
    <t>6,4,8</t>
  </si>
  <si>
    <t>SUMINISTRO, TRANSPORTE E INSTALACIÓN TUBERÍA SANITARIA 4"</t>
  </si>
  <si>
    <t>6,4,9</t>
  </si>
  <si>
    <t>SUMINISTRO, TRANSPORTE E INSTALACION TUBERIA PVC-VENTILACIÓN 2" (VENTILACION, INCLUYE ACCESORIOS)</t>
  </si>
  <si>
    <t>6,4,10</t>
  </si>
  <si>
    <t>SUMINISTRO, TRANSPORTE E INSTALACION TUBERIA PVC-ALL 4" (AGUAS LLUVIAS, INCLUYE ACCESORIOS)</t>
  </si>
  <si>
    <t>6,4,11</t>
  </si>
  <si>
    <t>SUMINISTRO, TRANSPORTE E INSTALACIÓN DE LLAVE TERMINAL PLASTICA 1/2" (Válvula de Bola H2OFF)</t>
  </si>
  <si>
    <t>6,4,12</t>
  </si>
  <si>
    <t xml:space="preserve">SUMINISTRO, TRANSPORTE E INSTALACIÓN TRAGANTE EN ALUMINIO 4" </t>
  </si>
  <si>
    <t>6,4,13</t>
  </si>
  <si>
    <t>SUMINISTRO, TRANSPORTE E INSTALACION CAJA DE MEDIDORES CON CAPACIDAD PARA 22 MEDIDORES (2.5x1.8x0.16)</t>
  </si>
  <si>
    <t>6,4,14</t>
  </si>
  <si>
    <t>SUMINISTRO, TRANSPORTE E INSTALACIÓN TUBERÍA SANITARIA 6"</t>
  </si>
  <si>
    <t>6,4,15</t>
  </si>
  <si>
    <t>6,4,16</t>
  </si>
  <si>
    <t>SUMINISTRO TRANSPORTE E INSTALACIÓN TUBERÍA SANITARIA 3"</t>
  </si>
  <si>
    <t>6,4,17</t>
  </si>
  <si>
    <t>SUMINISTRO, TRANSPORTE E INSTALACION TUBERIA PVC VENTILACIÓN 4" (VENTILACION, INCLUYE ACCESORIOS)</t>
  </si>
  <si>
    <t>6,4,18</t>
  </si>
  <si>
    <t>OBRAS DE REDES DE ACUEDUCTO, ALCANTARILLADO Y MANEJO DE AGUAS LLUVIAS - SUBCAPITULO No 4 -  PRESUPUESTO DE URBANISMO</t>
  </si>
  <si>
    <t>6,5</t>
  </si>
  <si>
    <t>6,5,1</t>
  </si>
  <si>
    <t xml:space="preserve">SUMINISTRO E INSTALACIÓN DE TABLERO MONOFÁSICO DE 6 CIRCUITOS </t>
  </si>
  <si>
    <t>6,5,2</t>
  </si>
  <si>
    <t>SUMINISTRO E INSTALACIÓN DE BREAKER MONOPOLAR DE INSCRUSTAR DE 15 A</t>
  </si>
  <si>
    <t>6,5,3</t>
  </si>
  <si>
    <t>SUMINISTRO E INSTALACIÓN DE BREAKER MONOPOLAR DE INSCRUSTAR DE 20 A</t>
  </si>
  <si>
    <t>6,5,4</t>
  </si>
  <si>
    <t>SUMINISTRO E INSTALACIÓN DE SALIDA DE ILUMINACIÓN. INCLUYE TUBERIA Y CABLEADO, CAJA OCTAGONAL PVC, ACCESORIOS DE FIJACIÓN.  INCLUYE LUMINARIA DE SOBREPONER 18W.</t>
  </si>
  <si>
    <t>6,5,5</t>
  </si>
  <si>
    <t>SUMINISTRO E INSTALACIÓN DE SALIDA DE INTERRUPTOR SENCILLO</t>
  </si>
  <si>
    <t>6,5,6</t>
  </si>
  <si>
    <t>SUMINISTRO E INSTALACIÓN DE SALIDA DE INTERRUPTOR DOBLE</t>
  </si>
  <si>
    <t>6,5,7</t>
  </si>
  <si>
    <t>SUMINISTRO E INSTALACION DE SALIDA PARA TOMACORRIENTE DOBLE CON POLO DE TIERRA 15 AMP; 125 VOTLS, CON IMPLEMENTO PARA USO GENERAL. INCLUYE TUBERIA Y CABLE , CAJA Y APARATO</t>
  </si>
  <si>
    <t>6,5,8</t>
  </si>
  <si>
    <t>SUMINISTRO E INSTALACIÓN DE SALIDA PARA TOMACORRIENTE DOBLE CON POLO DE TIERRA AISLADO GFCI; 125 VOLTS, CON IMPLEMENTO PARA USO GENERAL. INCLUYE TUBERÍA Y CABLE , CAJA Y APARATO.</t>
  </si>
  <si>
    <t>6,5,9</t>
  </si>
  <si>
    <t xml:space="preserve">SUMINISTRO E INSTALACIÓN DE SALIDA DE DATOS CONFIGURABLE . INCLUYE TUBERÍA , CAJA PVC 4X4 DOBLE FONDO, SUPLEMENTO Y TAPA CIEGA </t>
  </si>
  <si>
    <t>6,5,10</t>
  </si>
  <si>
    <t>SUMINISTRO E INSTALACIÓN DE SALIDA DE TDT . INCLUYE TUBERÍA, CAJA PVC 4X4 DOBLE FONDO, SUPLEMENTO Y TOMA DE SALIDA COAXIAL TIPO F</t>
  </si>
  <si>
    <t>6,5,11</t>
  </si>
  <si>
    <t xml:space="preserve">SUMINISTRO E INSTALACIÓN DE ACOMETIDA EN CABLE  1X8 + 8 + 8T AWG LIBRE DE HALOGENOS </t>
  </si>
  <si>
    <t>6,5,12</t>
  </si>
  <si>
    <t>SUMINISTRO E INSTALACIÓN DE MEDIDA DIRECTA. INCLUYE MEDIDOR, BREAKER MONOPOLAR DE 40A Y ELEMENTOS DE FIJACIÓN</t>
  </si>
  <si>
    <t>6,5,13</t>
  </si>
  <si>
    <t>SUMINISTRO E INSTALACIÓN DE TUBERÍA 1" PVC ENTRADA DE ACOMETIDA</t>
  </si>
  <si>
    <t>6,5,14</t>
  </si>
  <si>
    <t xml:space="preserve">SUMINISTRO E INSTALACIÓN DE GABINETE PAU, INCLUYE TUBERIA DE 3/4" </t>
  </si>
  <si>
    <t>6,5,15</t>
  </si>
  <si>
    <t>VISITA TÉCNICA POR PARTE DE LA CHEC PARA CERTIFICACIÓN ELÉCTRICA</t>
  </si>
  <si>
    <t>6,5,16</t>
  </si>
  <si>
    <t>CERTIFICADO RETIE</t>
  </si>
  <si>
    <t>6,5,17</t>
  </si>
  <si>
    <t>CERTIFICADO RITEL</t>
  </si>
  <si>
    <t>6,5,18</t>
  </si>
  <si>
    <t>OBRAS DE REDES DE ELECTRICAS - SUBCAPITULO No 5 -  PRESUPUESTO DE URBANISMO</t>
  </si>
  <si>
    <t>6,6</t>
  </si>
  <si>
    <t>RED CONTRA INCENDIO</t>
  </si>
  <si>
    <t>6,6,1</t>
  </si>
  <si>
    <t xml:space="preserve">SUMINISTRO, TRANSPORTE E INSTALACIÓN RED CONTRA INCENDIOS (RCI). INCLUYE GABINETES TIPO II, SIAMESAS, TUBERÍAS Y TODOS LOS DEMÁS ACCESORIOS PARA LA CORRECTA ELABORACIÓN DE LA ACTIVIDAD DE ACUERDO A LOS PLANOS DEL PROYECTO. </t>
  </si>
  <si>
    <t>COSTO DIRECTO MULTIFAMILIAR MUNICIPIO DE CHINCHINA</t>
  </si>
  <si>
    <t>ADMINISTRACIÓN (%)</t>
  </si>
  <si>
    <t>UTILIDAD (%)</t>
  </si>
  <si>
    <t>IVA SOBRE UTILIDAD (%)</t>
  </si>
  <si>
    <t>PGIO</t>
  </si>
  <si>
    <t>PMT</t>
  </si>
  <si>
    <t>COSTO TOTAL DIRECTOS DE OBRA</t>
  </si>
  <si>
    <t>CÁLCULO DETALLADO DEL VALOR PORCENTUAL DEL PLAN DE GESTION INTEGRAL DE OBRA (PGIO)</t>
  </si>
  <si>
    <t>Desgloce cantidad EPP</t>
  </si>
  <si>
    <t>COMPONENTE S&amp;SO</t>
  </si>
  <si>
    <t>Cargo</t>
  </si>
  <si>
    <t>Personal</t>
  </si>
  <si>
    <t xml:space="preserve">Cantidad en 6 meses </t>
  </si>
  <si>
    <t>Total cantidad</t>
  </si>
  <si>
    <t>DETALLE</t>
  </si>
  <si>
    <t>UNIDAD</t>
  </si>
  <si>
    <t>CANTIDAD</t>
  </si>
  <si>
    <t>VR UNITARIO</t>
  </si>
  <si>
    <t>Director de obra</t>
  </si>
  <si>
    <t>Personal fijo</t>
  </si>
  <si>
    <t xml:space="preserve">KIT DOTACION DE PROTECCÓN PERSONAL </t>
  </si>
  <si>
    <t>ELEMENTOS DE PROTECCIÓN PERSONAL. INCLUYE: BOTAS, CASCO, CHALECO.(POR PERSONA).</t>
  </si>
  <si>
    <t>Residente de obra</t>
  </si>
  <si>
    <t xml:space="preserve">KIT ELEMENTOS PROTECCÓN PERSONAL </t>
  </si>
  <si>
    <t>GUANTES, TAPABOCAS, TAPAOIDOS, GAFAS (POR PERSONA)</t>
  </si>
  <si>
    <t>Maestro de obra</t>
  </si>
  <si>
    <t>KIT DE EMERGENCIAS</t>
  </si>
  <si>
    <t>INCLUYE EXTINTOR 10 LBS CON SEÑALIZACIÓN EN ACRILICO, CAMILLA, CONOS REFLECTIVOS Y BOTIQUIN CON LOS ELEMENTOSDE PRIMEROS AUXILIOS NECESARIOS</t>
  </si>
  <si>
    <t>Almacenista</t>
  </si>
  <si>
    <t>KIT PARA TRABAJOS EN ALTURAS CERTIFICADO</t>
  </si>
  <si>
    <t>KIT PARA TRABAJO EN ALTURAS CERTIFICADO INCLUYE ARNES, BARBUQUEO, ESLINGA EN Y, LÍNEA DE VIDA, PUNTO DE ANCLAJE FIJO. (% DE USO 50%)</t>
  </si>
  <si>
    <t>Profesional Seguridad y Salud en el Trabajo</t>
  </si>
  <si>
    <t>KIT PARA TRABAJO CON SOLDADURA</t>
  </si>
  <si>
    <t>CARETA PARA SOLDAR - GUANTES - OVEROL ESPECIAL</t>
  </si>
  <si>
    <t>Ejero</t>
  </si>
  <si>
    <t>Oficiales</t>
  </si>
  <si>
    <t>KIT SEÑALIZACIÓN S&amp;SO</t>
  </si>
  <si>
    <t>SEÑALES PREVENTIVAS, REGLAMENTARIAS E INFORMATIVAS</t>
  </si>
  <si>
    <t>Herrero</t>
  </si>
  <si>
    <t>DELIMITACIÓN INTERNA DE:EXCAVACIONES, CUNETAS, BORDILLOS, ALCANTARILLAS, AREA DE TRABAJO EN ALTURA, DELIMITACIÓN MATERIALES, DELIMITACIÓN ESCOMBROS, DELIMITACIÓN SENDERO PEATONAL.</t>
  </si>
  <si>
    <t xml:space="preserve">SUMINISTRO, TRANSPORTE E INSTALACION BARRERA CON BOMBONES PLÁSTICOS, CINTA DE SEGURIDAD  Y YUTE PARA CERRAMIENTO   </t>
  </si>
  <si>
    <t>Latero</t>
  </si>
  <si>
    <t>Electricista</t>
  </si>
  <si>
    <t>COMPONENTE AMBIENTAL</t>
  </si>
  <si>
    <t>Hidrosanitario</t>
  </si>
  <si>
    <t>Ayudantes</t>
  </si>
  <si>
    <t>KIT DE SEÑALIZACIÓN AMBIENTAL</t>
  </si>
  <si>
    <t xml:space="preserve">SEÑALIZACIÓN REFLECTIVA AMBIENTAL </t>
  </si>
  <si>
    <t>PUNTOS ECOLOGICOS PARA DISPOSICIÓN DE RESIDUOS DOMESTICOS</t>
  </si>
  <si>
    <t>PUNTO ECOLOGICO 3 PUNTOS. NO RECICLABLE, PAPEL CARTÓN, PLÁSTICO 10 LT.</t>
  </si>
  <si>
    <t>CUBRIMIENTO DE MATERIALES GRANULARES Y ESCOMBROS</t>
  </si>
  <si>
    <t>CUBRIMIETO DE MATERIALES GRANULARES CON PLÁSTICO Y CUBRIMIENTO DE ESCOMBROS CON LONA VERDE PARA CERRAMIENTO</t>
  </si>
  <si>
    <t>un/mes</t>
  </si>
  <si>
    <t>LAVADO DE HERRAMIENTAS</t>
  </si>
  <si>
    <t>CANECA DE 55 GALONES PARA LAVADO DE HERRAMIENTAS</t>
  </si>
  <si>
    <t>BAÑOS PROVISIONALES</t>
  </si>
  <si>
    <t>CONSTRUCCIÓN DE 2 BAÑOS PROVISIONALES</t>
  </si>
  <si>
    <t>KIT DE ASEO</t>
  </si>
  <si>
    <t xml:space="preserve">KIT DE ASEO SOCIAL Y COMUNITARIO (ESCOBA, TRAPERO, RECOGEDOR, CEPILLO) </t>
  </si>
  <si>
    <t>BRIDAGA DE ASEO Y RECOLECCIÓN DE RESIDUOS</t>
  </si>
  <si>
    <t>JORNALES DE AYUDANTE</t>
  </si>
  <si>
    <t xml:space="preserve">REUNIONES DE CAPACITACIÓN AL PERSONAL DE OBRA </t>
  </si>
  <si>
    <t>REUNIÓNES CAPACITACIÓN SEGURIDAD Y SALUD EN EL TRABAJO</t>
  </si>
  <si>
    <t>VALOR TOTAL IMPLEMENTACIÓN PGIO</t>
  </si>
  <si>
    <t>% PGIO SOBRE EL COSTO DIRECTO</t>
  </si>
  <si>
    <t>Elemento</t>
  </si>
  <si>
    <t>Unidad</t>
  </si>
  <si>
    <t>Cantidad</t>
  </si>
  <si>
    <t>Tiempo
(meses)</t>
  </si>
  <si>
    <t>% dedicación</t>
  </si>
  <si>
    <t>Valor mensual</t>
  </si>
  <si>
    <t>Valor parcial</t>
  </si>
  <si>
    <t>AYUDANTE PALETERO VIAL</t>
  </si>
  <si>
    <t>Persona</t>
  </si>
  <si>
    <t>Valor Total</t>
  </si>
  <si>
    <t>Paletas de pare y siga</t>
  </si>
  <si>
    <t>Señal Inicio de obra</t>
  </si>
  <si>
    <t>Señal Fin de Obra</t>
  </si>
  <si>
    <t>Señal Trabajos en la vía x 60 cm</t>
  </si>
  <si>
    <t>Señal Maquinaria en la vía x 60 cm</t>
  </si>
  <si>
    <t>Señal Bombones</t>
  </si>
  <si>
    <t>Señalización con cinta de demarcación</t>
  </si>
  <si>
    <t xml:space="preserve">PMT - SEÑALIZACIÓN Y MANEJO DE TRÁNSITO TRAFICO INGRESO A LA OBRA </t>
  </si>
  <si>
    <t xml:space="preserve">ANEXO - PRESUPUESTO OBRAS EN URBANISMO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</si>
</sst>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"/>
    <numFmt numFmtId="165" formatCode="_(&quot;$&quot;\ * #,##0.00_);_(&quot;$&quot;\ * \(#,##0.00\);_(&quot;$&quot;\ * &quot;-&quot;??_);_(@_)"/>
    <numFmt numFmtId="166" formatCode="&quot;$&quot;\ #,##0.00"/>
    <numFmt numFmtId="167" formatCode="0.000000%"/>
    <numFmt numFmtId="168" formatCode="[$ $]#,##0"/>
    <numFmt numFmtId="169" formatCode="_(&quot;$&quot;* #,##0_);_(&quot;$&quot;* \(#,##0\);_(&quot;$&quot;* &quot;-&quot;_);_(@_)"/>
    <numFmt numFmtId="170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</fills>
  <borders count="8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169" fontId="1" fillId="0" borderId="0" applyFont="0" applyFill="0" applyBorder="0" applyAlignment="0" applyProtection="0"/>
  </cellStyleXfs>
  <cellXfs count="394">
    <xf numFmtId="0" fontId="0" fillId="0" borderId="0" xfId="0"/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2" fontId="6" fillId="0" borderId="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42" fontId="3" fillId="0" borderId="14" xfId="2" applyNumberFormat="1" applyFont="1" applyFill="1" applyBorder="1" applyAlignment="1">
      <alignment horizontal="center" vertical="center"/>
    </xf>
    <xf numFmtId="164" fontId="3" fillId="0" borderId="15" xfId="2" applyNumberFormat="1" applyFont="1" applyBorder="1" applyAlignment="1">
      <alignment vertical="center" wrapText="1"/>
    </xf>
    <xf numFmtId="2" fontId="3" fillId="0" borderId="0" xfId="0" applyNumberFormat="1" applyFont="1" applyAlignment="1">
      <alignment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42" fontId="3" fillId="0" borderId="17" xfId="2" applyNumberFormat="1" applyFont="1" applyFill="1" applyBorder="1" applyAlignment="1">
      <alignment horizontal="center" vertical="center"/>
    </xf>
    <xf numFmtId="164" fontId="3" fillId="0" borderId="18" xfId="2" applyNumberFormat="1" applyFont="1" applyBorder="1" applyAlignment="1">
      <alignment vertical="center" wrapText="1"/>
    </xf>
    <xf numFmtId="2" fontId="6" fillId="0" borderId="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42" fontId="3" fillId="0" borderId="19" xfId="2" applyNumberFormat="1" applyFont="1" applyFill="1" applyBorder="1" applyAlignment="1">
      <alignment horizontal="center" vertical="center"/>
    </xf>
    <xf numFmtId="164" fontId="3" fillId="0" borderId="20" xfId="2" applyNumberFormat="1" applyFont="1" applyFill="1" applyBorder="1" applyAlignment="1">
      <alignment vertical="center" wrapText="1"/>
    </xf>
    <xf numFmtId="0" fontId="3" fillId="0" borderId="0" xfId="0" applyFont="1"/>
    <xf numFmtId="164" fontId="3" fillId="0" borderId="18" xfId="2" applyNumberFormat="1" applyFont="1" applyFill="1" applyBorder="1" applyAlignment="1">
      <alignment vertical="center" wrapText="1"/>
    </xf>
    <xf numFmtId="0" fontId="6" fillId="0" borderId="17" xfId="0" applyFont="1" applyBorder="1" applyAlignment="1">
      <alignment horizontal="justify" vertical="center" wrapText="1"/>
    </xf>
    <xf numFmtId="42" fontId="6" fillId="0" borderId="17" xfId="2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justify" vertical="center" wrapText="1"/>
    </xf>
    <xf numFmtId="2" fontId="6" fillId="0" borderId="17" xfId="0" applyNumberFormat="1" applyFont="1" applyBorder="1" applyAlignment="1">
      <alignment horizontal="center" vertical="center"/>
    </xf>
    <xf numFmtId="164" fontId="3" fillId="0" borderId="17" xfId="2" applyNumberFormat="1" applyFont="1" applyFill="1" applyBorder="1" applyAlignment="1">
      <alignment vertical="center" wrapText="1"/>
    </xf>
    <xf numFmtId="2" fontId="6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2" fontId="3" fillId="0" borderId="7" xfId="2" applyNumberFormat="1" applyFont="1" applyFill="1" applyBorder="1" applyAlignment="1">
      <alignment horizontal="center" vertical="center"/>
    </xf>
    <xf numFmtId="164" fontId="3" fillId="0" borderId="7" xfId="2" applyNumberFormat="1" applyFont="1" applyFill="1" applyBorder="1" applyAlignment="1">
      <alignment vertical="center" wrapText="1"/>
    </xf>
    <xf numFmtId="2" fontId="3" fillId="0" borderId="2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42" fontId="3" fillId="0" borderId="12" xfId="2" applyNumberFormat="1" applyFont="1" applyFill="1" applyBorder="1" applyAlignment="1">
      <alignment horizontal="center" vertical="center"/>
    </xf>
    <xf numFmtId="164" fontId="3" fillId="0" borderId="25" xfId="2" applyNumberFormat="1" applyFont="1" applyFill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2" fontId="3" fillId="0" borderId="26" xfId="0" applyNumberFormat="1" applyFont="1" applyBorder="1" applyAlignment="1">
      <alignment horizontal="center" vertical="center"/>
    </xf>
    <xf numFmtId="42" fontId="3" fillId="0" borderId="0" xfId="0" applyNumberFormat="1" applyFont="1" applyAlignment="1">
      <alignment vertical="center"/>
    </xf>
    <xf numFmtId="164" fontId="3" fillId="0" borderId="27" xfId="0" applyNumberFormat="1" applyFont="1" applyBorder="1" applyAlignment="1">
      <alignment vertical="center"/>
    </xf>
    <xf numFmtId="43" fontId="3" fillId="0" borderId="0" xfId="1" applyFont="1" applyFill="1" applyAlignment="1">
      <alignment vertical="center"/>
    </xf>
    <xf numFmtId="4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64" fontId="3" fillId="0" borderId="0" xfId="2" applyNumberFormat="1" applyFont="1"/>
    <xf numFmtId="166" fontId="3" fillId="0" borderId="0" xfId="0" applyNumberFormat="1" applyFont="1" applyAlignment="1">
      <alignment vertical="center"/>
    </xf>
    <xf numFmtId="164" fontId="3" fillId="0" borderId="0" xfId="0" applyNumberFormat="1" applyFont="1"/>
    <xf numFmtId="2" fontId="3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2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2" fontId="5" fillId="3" borderId="33" xfId="0" applyNumberFormat="1" applyFont="1" applyFill="1" applyBorder="1" applyAlignment="1">
      <alignment vertical="center"/>
    </xf>
    <xf numFmtId="42" fontId="5" fillId="3" borderId="34" xfId="0" applyNumberFormat="1" applyFont="1" applyFill="1" applyBorder="1" applyAlignment="1">
      <alignment vertical="center"/>
    </xf>
    <xf numFmtId="164" fontId="5" fillId="3" borderId="3" xfId="2" applyNumberFormat="1" applyFont="1" applyFill="1" applyBorder="1" applyAlignment="1">
      <alignment vertical="center"/>
    </xf>
    <xf numFmtId="167" fontId="3" fillId="0" borderId="0" xfId="3" applyNumberFormat="1" applyFont="1" applyAlignment="1">
      <alignment vertical="center"/>
    </xf>
    <xf numFmtId="49" fontId="5" fillId="2" borderId="13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2" fontId="5" fillId="2" borderId="37" xfId="0" applyNumberFormat="1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164" fontId="5" fillId="2" borderId="6" xfId="2" applyNumberFormat="1" applyFont="1" applyFill="1" applyBorder="1" applyAlignment="1">
      <alignment vertical="center"/>
    </xf>
    <xf numFmtId="49" fontId="6" fillId="0" borderId="4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top" wrapText="1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42" fontId="6" fillId="2" borderId="2" xfId="2" applyNumberFormat="1" applyFont="1" applyFill="1" applyBorder="1" applyAlignment="1">
      <alignment horizontal="center" vertical="center"/>
    </xf>
    <xf numFmtId="164" fontId="3" fillId="2" borderId="3" xfId="2" applyNumberFormat="1" applyFont="1" applyFill="1" applyBorder="1" applyAlignment="1">
      <alignment vertical="center" wrapText="1"/>
    </xf>
    <xf numFmtId="49" fontId="7" fillId="0" borderId="4" xfId="0" quotePrefix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top" wrapText="1"/>
    </xf>
    <xf numFmtId="0" fontId="8" fillId="2" borderId="2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42" fontId="7" fillId="2" borderId="2" xfId="2" applyNumberFormat="1" applyFont="1" applyFill="1" applyBorder="1" applyAlignment="1">
      <alignment horizontal="center" vertical="center"/>
    </xf>
    <xf numFmtId="164" fontId="8" fillId="2" borderId="3" xfId="2" applyNumberFormat="1" applyFont="1" applyFill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horizontal="justify" vertical="top" wrapText="1"/>
    </xf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42" fontId="6" fillId="2" borderId="14" xfId="2" applyNumberFormat="1" applyFont="1" applyFill="1" applyBorder="1" applyAlignment="1">
      <alignment horizontal="center" vertical="center"/>
    </xf>
    <xf numFmtId="164" fontId="3" fillId="2" borderId="15" xfId="2" applyNumberFormat="1" applyFont="1" applyFill="1" applyBorder="1" applyAlignment="1">
      <alignment vertical="center" wrapText="1"/>
    </xf>
    <xf numFmtId="49" fontId="6" fillId="0" borderId="16" xfId="0" quotePrefix="1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justify" vertical="top" wrapText="1"/>
    </xf>
    <xf numFmtId="167" fontId="9" fillId="0" borderId="0" xfId="3" applyNumberFormat="1" applyFont="1" applyAlignment="1">
      <alignment vertical="center"/>
    </xf>
    <xf numFmtId="49" fontId="7" fillId="0" borderId="8" xfId="0" quotePrefix="1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justify" vertical="top" wrapText="1"/>
    </xf>
    <xf numFmtId="0" fontId="8" fillId="0" borderId="19" xfId="0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42" fontId="8" fillId="0" borderId="19" xfId="2" applyNumberFormat="1" applyFont="1" applyFill="1" applyBorder="1" applyAlignment="1">
      <alignment horizontal="center" vertical="center"/>
    </xf>
    <xf numFmtId="164" fontId="8" fillId="0" borderId="20" xfId="2" applyNumberFormat="1" applyFont="1" applyFill="1" applyBorder="1" applyAlignment="1">
      <alignment vertical="center" wrapText="1"/>
    </xf>
    <xf numFmtId="49" fontId="5" fillId="3" borderId="40" xfId="0" applyNumberFormat="1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vertical="center"/>
    </xf>
    <xf numFmtId="0" fontId="5" fillId="3" borderId="42" xfId="0" applyFont="1" applyFill="1" applyBorder="1" applyAlignment="1">
      <alignment vertical="center"/>
    </xf>
    <xf numFmtId="2" fontId="5" fillId="3" borderId="42" xfId="0" applyNumberFormat="1" applyFont="1" applyFill="1" applyBorder="1" applyAlignment="1">
      <alignment vertical="center"/>
    </xf>
    <xf numFmtId="42" fontId="5" fillId="3" borderId="43" xfId="0" applyNumberFormat="1" applyFont="1" applyFill="1" applyBorder="1" applyAlignment="1">
      <alignment vertical="center"/>
    </xf>
    <xf numFmtId="164" fontId="5" fillId="3" borderId="10" xfId="2" applyNumberFormat="1" applyFont="1" applyFill="1" applyBorder="1" applyAlignment="1">
      <alignment vertical="center"/>
    </xf>
    <xf numFmtId="49" fontId="6" fillId="0" borderId="24" xfId="0" quotePrefix="1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42" fontId="6" fillId="0" borderId="12" xfId="2" applyNumberFormat="1" applyFont="1" applyFill="1" applyBorder="1" applyAlignment="1">
      <alignment horizontal="center" vertical="center"/>
    </xf>
    <xf numFmtId="164" fontId="6" fillId="0" borderId="25" xfId="2" applyNumberFormat="1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2" fontId="6" fillId="2" borderId="17" xfId="0" applyNumberFormat="1" applyFont="1" applyFill="1" applyBorder="1" applyAlignment="1">
      <alignment horizontal="center" vertical="center"/>
    </xf>
    <xf numFmtId="42" fontId="6" fillId="2" borderId="17" xfId="2" applyNumberFormat="1" applyFont="1" applyFill="1" applyBorder="1" applyAlignment="1">
      <alignment horizontal="center" vertical="center"/>
    </xf>
    <xf numFmtId="164" fontId="6" fillId="2" borderId="18" xfId="2" applyNumberFormat="1" applyFont="1" applyFill="1" applyBorder="1" applyAlignment="1">
      <alignment vertical="center" wrapText="1"/>
    </xf>
    <xf numFmtId="42" fontId="6" fillId="0" borderId="7" xfId="2" applyNumberFormat="1" applyFont="1" applyFill="1" applyBorder="1" applyAlignment="1">
      <alignment horizontal="center" vertical="center"/>
    </xf>
    <xf numFmtId="164" fontId="6" fillId="0" borderId="44" xfId="2" applyNumberFormat="1" applyFont="1" applyFill="1" applyBorder="1" applyAlignment="1">
      <alignment vertical="center" wrapText="1"/>
    </xf>
    <xf numFmtId="49" fontId="6" fillId="0" borderId="30" xfId="0" quotePrefix="1" applyNumberFormat="1" applyFont="1" applyBorder="1" applyAlignment="1">
      <alignment horizontal="center" vertical="center"/>
    </xf>
    <xf numFmtId="164" fontId="3" fillId="0" borderId="44" xfId="2" applyNumberFormat="1" applyFont="1" applyFill="1" applyBorder="1" applyAlignment="1">
      <alignment vertical="center" wrapText="1"/>
    </xf>
    <xf numFmtId="49" fontId="3" fillId="0" borderId="12" xfId="0" quotePrefix="1" applyNumberFormat="1" applyFont="1" applyBorder="1" applyAlignment="1">
      <alignment horizontal="center" vertical="center"/>
    </xf>
    <xf numFmtId="49" fontId="3" fillId="0" borderId="17" xfId="0" quotePrefix="1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2" fontId="3" fillId="2" borderId="17" xfId="2" applyNumberFormat="1" applyFont="1" applyFill="1" applyBorder="1" applyAlignment="1">
      <alignment horizontal="center" vertical="center"/>
    </xf>
    <xf numFmtId="164" fontId="3" fillId="2" borderId="18" xfId="2" applyNumberFormat="1" applyFont="1" applyFill="1" applyBorder="1" applyAlignment="1">
      <alignment vertical="center" wrapText="1"/>
    </xf>
    <xf numFmtId="2" fontId="3" fillId="2" borderId="17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/>
    </xf>
    <xf numFmtId="42" fontId="8" fillId="2" borderId="9" xfId="2" applyNumberFormat="1" applyFont="1" applyFill="1" applyBorder="1" applyAlignment="1">
      <alignment horizontal="center" vertical="center"/>
    </xf>
    <xf numFmtId="164" fontId="8" fillId="2" borderId="10" xfId="2" applyNumberFormat="1" applyFont="1" applyFill="1" applyBorder="1" applyAlignment="1">
      <alignment vertical="center" wrapText="1"/>
    </xf>
    <xf numFmtId="49" fontId="5" fillId="3" borderId="21" xfId="0" applyNumberFormat="1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42" fontId="5" fillId="3" borderId="28" xfId="0" applyNumberFormat="1" applyFont="1" applyFill="1" applyBorder="1" applyAlignment="1">
      <alignment vertical="center"/>
    </xf>
    <xf numFmtId="164" fontId="5" fillId="3" borderId="23" xfId="2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42" fontId="3" fillId="2" borderId="14" xfId="2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42" fontId="3" fillId="2" borderId="19" xfId="2" applyNumberFormat="1" applyFont="1" applyFill="1" applyBorder="1" applyAlignment="1">
      <alignment horizontal="center" vertical="center"/>
    </xf>
    <xf numFmtId="164" fontId="3" fillId="2" borderId="20" xfId="2" applyNumberFormat="1" applyFont="1" applyFill="1" applyBorder="1" applyAlignment="1">
      <alignment vertical="center" wrapText="1"/>
    </xf>
    <xf numFmtId="0" fontId="3" fillId="0" borderId="46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center" wrapText="1"/>
    </xf>
    <xf numFmtId="0" fontId="3" fillId="0" borderId="48" xfId="0" applyFont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vertical="center"/>
    </xf>
    <xf numFmtId="2" fontId="5" fillId="2" borderId="33" xfId="0" applyNumberFormat="1" applyFont="1" applyFill="1" applyBorder="1" applyAlignment="1">
      <alignment vertical="center"/>
    </xf>
    <xf numFmtId="42" fontId="5" fillId="2" borderId="34" xfId="0" applyNumberFormat="1" applyFont="1" applyFill="1" applyBorder="1" applyAlignment="1">
      <alignment vertical="center"/>
    </xf>
    <xf numFmtId="164" fontId="5" fillId="2" borderId="3" xfId="2" applyNumberFormat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42" fontId="6" fillId="2" borderId="12" xfId="2" applyNumberFormat="1" applyFont="1" applyFill="1" applyBorder="1" applyAlignment="1">
      <alignment horizontal="center" vertical="center"/>
    </xf>
    <xf numFmtId="164" fontId="3" fillId="2" borderId="25" xfId="2" applyNumberFormat="1" applyFont="1" applyFill="1" applyBorder="1" applyAlignment="1">
      <alignment vertical="center" wrapText="1"/>
    </xf>
    <xf numFmtId="49" fontId="3" fillId="2" borderId="17" xfId="0" applyNumberFormat="1" applyFont="1" applyFill="1" applyBorder="1" applyAlignment="1">
      <alignment horizontal="center" vertical="center"/>
    </xf>
    <xf numFmtId="42" fontId="6" fillId="0" borderId="19" xfId="2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42" fontId="5" fillId="2" borderId="28" xfId="0" applyNumberFormat="1" applyFont="1" applyFill="1" applyBorder="1" applyAlignment="1">
      <alignment vertical="center"/>
    </xf>
    <xf numFmtId="164" fontId="5" fillId="2" borderId="23" xfId="2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justify" vertical="top" wrapText="1"/>
    </xf>
    <xf numFmtId="0" fontId="3" fillId="2" borderId="17" xfId="0" applyFont="1" applyFill="1" applyBorder="1" applyAlignment="1">
      <alignment horizontal="justify" vertical="top" wrapText="1"/>
    </xf>
    <xf numFmtId="0" fontId="6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justify" vertical="top" wrapText="1"/>
    </xf>
    <xf numFmtId="0" fontId="8" fillId="2" borderId="7" xfId="0" applyFont="1" applyFill="1" applyBorder="1" applyAlignment="1">
      <alignment horizontal="center" vertical="center"/>
    </xf>
    <xf numFmtId="2" fontId="8" fillId="2" borderId="17" xfId="0" applyNumberFormat="1" applyFont="1" applyFill="1" applyBorder="1" applyAlignment="1">
      <alignment horizontal="center" vertical="center"/>
    </xf>
    <xf numFmtId="42" fontId="8" fillId="2" borderId="17" xfId="2" applyNumberFormat="1" applyFont="1" applyFill="1" applyBorder="1" applyAlignment="1">
      <alignment horizontal="center" vertical="center"/>
    </xf>
    <xf numFmtId="164" fontId="8" fillId="2" borderId="18" xfId="2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justify" vertical="top" wrapText="1"/>
    </xf>
    <xf numFmtId="42" fontId="3" fillId="2" borderId="12" xfId="2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justify" vertical="top" wrapText="1"/>
    </xf>
    <xf numFmtId="0" fontId="6" fillId="2" borderId="17" xfId="0" applyFont="1" applyFill="1" applyBorder="1" applyAlignment="1">
      <alignment horizontal="left" vertical="top" wrapText="1"/>
    </xf>
    <xf numFmtId="0" fontId="3" fillId="0" borderId="17" xfId="0" applyFont="1" applyBorder="1" applyAlignment="1">
      <alignment horizontal="justify" vertical="center"/>
    </xf>
    <xf numFmtId="0" fontId="3" fillId="2" borderId="17" xfId="0" applyFont="1" applyFill="1" applyBorder="1" applyAlignment="1">
      <alignment horizontal="justify" vertical="top"/>
    </xf>
    <xf numFmtId="0" fontId="6" fillId="2" borderId="1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64" fontId="3" fillId="2" borderId="44" xfId="2" applyNumberFormat="1" applyFont="1" applyFill="1" applyBorder="1" applyAlignment="1">
      <alignment vertical="center" wrapText="1"/>
    </xf>
    <xf numFmtId="49" fontId="8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42" fontId="3" fillId="2" borderId="2" xfId="2" applyNumberFormat="1" applyFont="1" applyFill="1" applyBorder="1" applyAlignment="1">
      <alignment horizontal="center" vertical="center"/>
    </xf>
    <xf numFmtId="42" fontId="3" fillId="2" borderId="0" xfId="0" applyNumberFormat="1" applyFont="1" applyFill="1" applyAlignment="1">
      <alignment vertical="center"/>
    </xf>
    <xf numFmtId="164" fontId="4" fillId="2" borderId="3" xfId="2" applyNumberFormat="1" applyFont="1" applyFill="1" applyBorder="1" applyAlignment="1">
      <alignment vertical="center" wrapText="1"/>
    </xf>
    <xf numFmtId="10" fontId="7" fillId="0" borderId="17" xfId="0" applyNumberFormat="1" applyFont="1" applyBorder="1" applyAlignment="1">
      <alignment vertical="center"/>
    </xf>
    <xf numFmtId="164" fontId="6" fillId="0" borderId="18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0" fontId="7" fillId="0" borderId="7" xfId="0" applyNumberFormat="1" applyFont="1" applyBorder="1" applyAlignment="1">
      <alignment vertical="center"/>
    </xf>
    <xf numFmtId="164" fontId="6" fillId="0" borderId="44" xfId="0" applyNumberFormat="1" applyFont="1" applyBorder="1"/>
    <xf numFmtId="164" fontId="6" fillId="0" borderId="6" xfId="0" applyNumberFormat="1" applyFont="1" applyBorder="1"/>
    <xf numFmtId="164" fontId="6" fillId="0" borderId="20" xfId="0" applyNumberFormat="1" applyFont="1" applyBorder="1"/>
    <xf numFmtId="164" fontId="5" fillId="0" borderId="3" xfId="0" applyNumberFormat="1" applyFont="1" applyBorder="1"/>
    <xf numFmtId="49" fontId="3" fillId="0" borderId="0" xfId="0" applyNumberFormat="1" applyFont="1" applyAlignment="1">
      <alignment horizontal="center" vertical="center"/>
    </xf>
    <xf numFmtId="0" fontId="10" fillId="0" borderId="0" xfId="0" applyFont="1"/>
    <xf numFmtId="4" fontId="10" fillId="4" borderId="0" xfId="4" applyNumberFormat="1" applyFont="1" applyFill="1" applyAlignment="1">
      <alignment horizontal="left"/>
    </xf>
    <xf numFmtId="0" fontId="10" fillId="4" borderId="0" xfId="4" applyFont="1" applyFill="1"/>
    <xf numFmtId="0" fontId="10" fillId="4" borderId="0" xfId="4" applyFont="1" applyFill="1" applyAlignment="1">
      <alignment horizontal="center"/>
    </xf>
    <xf numFmtId="4" fontId="10" fillId="4" borderId="0" xfId="4" applyNumberFormat="1" applyFont="1" applyFill="1"/>
    <xf numFmtId="3" fontId="10" fillId="4" borderId="0" xfId="4" applyNumberFormat="1" applyFont="1" applyFill="1"/>
    <xf numFmtId="4" fontId="10" fillId="0" borderId="0" xfId="4" applyNumberFormat="1" applyFont="1" applyAlignment="1">
      <alignment horizontal="center"/>
    </xf>
    <xf numFmtId="0" fontId="10" fillId="0" borderId="0" xfId="4" applyFont="1"/>
    <xf numFmtId="0" fontId="10" fillId="0" borderId="0" xfId="4" applyFont="1" applyAlignment="1">
      <alignment horizontal="center"/>
    </xf>
    <xf numFmtId="4" fontId="10" fillId="0" borderId="0" xfId="4" applyNumberFormat="1" applyFont="1"/>
    <xf numFmtId="3" fontId="10" fillId="0" borderId="0" xfId="4" applyNumberFormat="1" applyFont="1"/>
    <xf numFmtId="0" fontId="12" fillId="0" borderId="35" xfId="0" applyFont="1" applyBorder="1" applyAlignment="1">
      <alignment horizontal="center"/>
    </xf>
    <xf numFmtId="0" fontId="13" fillId="0" borderId="54" xfId="5" applyFont="1" applyBorder="1" applyAlignment="1">
      <alignment horizontal="center" vertical="center" wrapText="1"/>
    </xf>
    <xf numFmtId="0" fontId="13" fillId="0" borderId="55" xfId="5" applyFont="1" applyBorder="1" applyAlignment="1">
      <alignment horizontal="center" vertical="center" wrapText="1"/>
    </xf>
    <xf numFmtId="168" fontId="13" fillId="0" borderId="55" xfId="5" applyNumberFormat="1" applyFont="1" applyBorder="1" applyAlignment="1">
      <alignment horizontal="center" vertical="center" wrapText="1"/>
    </xf>
    <xf numFmtId="168" fontId="13" fillId="0" borderId="56" xfId="5" applyNumberFormat="1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14" xfId="0" applyFont="1" applyBorder="1"/>
    <xf numFmtId="0" fontId="10" fillId="0" borderId="57" xfId="0" applyFont="1" applyBorder="1"/>
    <xf numFmtId="0" fontId="14" fillId="4" borderId="54" xfId="5" applyFont="1" applyFill="1" applyBorder="1" applyAlignment="1">
      <alignment vertical="center" wrapText="1"/>
    </xf>
    <xf numFmtId="0" fontId="14" fillId="4" borderId="55" xfId="5" applyFont="1" applyFill="1" applyBorder="1" applyAlignment="1">
      <alignment vertical="center" wrapText="1"/>
    </xf>
    <xf numFmtId="0" fontId="14" fillId="4" borderId="55" xfId="5" applyFont="1" applyFill="1" applyBorder="1" applyAlignment="1">
      <alignment horizontal="center" vertical="center" wrapText="1"/>
    </xf>
    <xf numFmtId="168" fontId="14" fillId="4" borderId="55" xfId="5" applyNumberFormat="1" applyFont="1" applyFill="1" applyBorder="1" applyAlignment="1">
      <alignment horizontal="center" vertical="center" wrapText="1"/>
    </xf>
    <xf numFmtId="168" fontId="14" fillId="4" borderId="56" xfId="5" applyNumberFormat="1" applyFont="1" applyFill="1" applyBorder="1" applyAlignment="1">
      <alignment horizontal="center" vertical="center" wrapText="1"/>
    </xf>
    <xf numFmtId="0" fontId="14" fillId="0" borderId="54" xfId="5" applyFont="1" applyBorder="1" applyAlignment="1">
      <alignment vertical="center" wrapText="1"/>
    </xf>
    <xf numFmtId="0" fontId="14" fillId="0" borderId="55" xfId="5" applyFont="1" applyBorder="1" applyAlignment="1">
      <alignment vertical="center" wrapText="1"/>
    </xf>
    <xf numFmtId="0" fontId="14" fillId="0" borderId="55" xfId="5" applyFont="1" applyBorder="1" applyAlignment="1">
      <alignment horizontal="center" vertical="center" wrapText="1"/>
    </xf>
    <xf numFmtId="168" fontId="14" fillId="0" borderId="55" xfId="5" applyNumberFormat="1" applyFont="1" applyBorder="1" applyAlignment="1">
      <alignment horizontal="center" vertical="center" wrapText="1"/>
    </xf>
    <xf numFmtId="0" fontId="14" fillId="0" borderId="26" xfId="5" applyFont="1" applyBorder="1" applyAlignment="1">
      <alignment vertical="center" wrapText="1"/>
    </xf>
    <xf numFmtId="168" fontId="14" fillId="0" borderId="27" xfId="5" applyNumberFormat="1" applyFont="1" applyBorder="1" applyAlignment="1">
      <alignment vertical="center" wrapText="1"/>
    </xf>
    <xf numFmtId="0" fontId="10" fillId="0" borderId="24" xfId="0" applyFont="1" applyBorder="1"/>
    <xf numFmtId="0" fontId="10" fillId="0" borderId="12" xfId="0" applyFont="1" applyBorder="1"/>
    <xf numFmtId="0" fontId="10" fillId="0" borderId="11" xfId="0" applyFont="1" applyBorder="1"/>
    <xf numFmtId="0" fontId="3" fillId="0" borderId="1" xfId="0" applyFont="1" applyBorder="1"/>
    <xf numFmtId="0" fontId="4" fillId="0" borderId="53" xfId="0" applyFont="1" applyBorder="1" applyAlignment="1">
      <alignment horizontal="center"/>
    </xf>
    <xf numFmtId="0" fontId="3" fillId="0" borderId="35" xfId="0" applyFont="1" applyBorder="1"/>
    <xf numFmtId="3" fontId="14" fillId="0" borderId="55" xfId="5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4" fillId="0" borderId="0" xfId="5" applyFont="1" applyBorder="1" applyAlignment="1">
      <alignment vertical="center" wrapText="1"/>
    </xf>
    <xf numFmtId="0" fontId="14" fillId="0" borderId="0" xfId="5" applyFont="1" applyBorder="1" applyAlignment="1">
      <alignment horizontal="center" vertical="center" wrapText="1"/>
    </xf>
    <xf numFmtId="168" fontId="14" fillId="0" borderId="0" xfId="5" applyNumberFormat="1" applyFont="1" applyBorder="1" applyAlignment="1">
      <alignment horizontal="center" vertical="center" wrapText="1"/>
    </xf>
    <xf numFmtId="168" fontId="14" fillId="0" borderId="27" xfId="5" applyNumberFormat="1" applyFont="1" applyBorder="1" applyAlignment="1">
      <alignment horizontal="center" vertical="center" wrapText="1"/>
    </xf>
    <xf numFmtId="0" fontId="10" fillId="0" borderId="59" xfId="0" applyFont="1" applyBorder="1"/>
    <xf numFmtId="0" fontId="10" fillId="0" borderId="60" xfId="0" applyFont="1" applyBorder="1"/>
    <xf numFmtId="0" fontId="10" fillId="0" borderId="61" xfId="0" applyFont="1" applyBorder="1"/>
    <xf numFmtId="0" fontId="10" fillId="0" borderId="59" xfId="0" applyFont="1" applyBorder="1" applyAlignment="1">
      <alignment horizontal="left" wrapText="1"/>
    </xf>
    <xf numFmtId="0" fontId="10" fillId="0" borderId="65" xfId="0" applyFont="1" applyBorder="1"/>
    <xf numFmtId="0" fontId="10" fillId="0" borderId="66" xfId="0" applyFont="1" applyBorder="1"/>
    <xf numFmtId="0" fontId="10" fillId="0" borderId="67" xfId="0" applyFont="1" applyBorder="1"/>
    <xf numFmtId="0" fontId="10" fillId="0" borderId="68" xfId="0" applyFont="1" applyBorder="1"/>
    <xf numFmtId="0" fontId="10" fillId="0" borderId="69" xfId="0" applyFont="1" applyBorder="1"/>
    <xf numFmtId="0" fontId="10" fillId="0" borderId="70" xfId="0" applyFont="1" applyBorder="1"/>
    <xf numFmtId="0" fontId="3" fillId="0" borderId="66" xfId="0" applyFont="1" applyBorder="1"/>
    <xf numFmtId="0" fontId="3" fillId="0" borderId="67" xfId="0" applyFont="1" applyBorder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9" fontId="2" fillId="0" borderId="0" xfId="6" applyFont="1" applyFill="1"/>
    <xf numFmtId="4" fontId="16" fillId="0" borderId="0" xfId="4" applyNumberFormat="1" applyFont="1" applyAlignment="1">
      <alignment horizontal="center"/>
    </xf>
    <xf numFmtId="0" fontId="16" fillId="0" borderId="0" xfId="4" applyFont="1"/>
    <xf numFmtId="4" fontId="16" fillId="0" borderId="0" xfId="4" applyNumberFormat="1" applyFont="1"/>
    <xf numFmtId="3" fontId="16" fillId="0" borderId="0" xfId="4" applyNumberFormat="1" applyFont="1"/>
    <xf numFmtId="10" fontId="16" fillId="0" borderId="0" xfId="4" applyNumberFormat="1" applyFont="1"/>
    <xf numFmtId="169" fontId="0" fillId="0" borderId="0" xfId="6" applyFont="1"/>
    <xf numFmtId="0" fontId="2" fillId="0" borderId="69" xfId="0" applyFont="1" applyBorder="1" applyAlignment="1">
      <alignment horizontal="center" vertical="center" wrapText="1"/>
    </xf>
    <xf numFmtId="169" fontId="2" fillId="0" borderId="69" xfId="6" applyFont="1" applyFill="1" applyBorder="1" applyAlignment="1">
      <alignment horizontal="center" vertical="center" wrapText="1"/>
    </xf>
    <xf numFmtId="0" fontId="0" fillId="0" borderId="69" xfId="0" applyBorder="1"/>
    <xf numFmtId="9" fontId="0" fillId="0" borderId="69" xfId="3" applyFont="1" applyFill="1" applyBorder="1"/>
    <xf numFmtId="169" fontId="0" fillId="0" borderId="69" xfId="6" applyFont="1" applyFill="1" applyBorder="1"/>
    <xf numFmtId="170" fontId="0" fillId="0" borderId="69" xfId="6" applyNumberFormat="1" applyFont="1" applyFill="1" applyBorder="1"/>
    <xf numFmtId="49" fontId="6" fillId="0" borderId="16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42" fontId="3" fillId="0" borderId="0" xfId="0" applyNumberFormat="1" applyFont="1" applyFill="1" applyAlignment="1">
      <alignment vertical="center"/>
    </xf>
    <xf numFmtId="167" fontId="3" fillId="0" borderId="0" xfId="3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47" xfId="0" applyFont="1" applyFill="1" applyBorder="1" applyAlignment="1">
      <alignment horizontal="justify"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justify" vertical="top" wrapText="1"/>
    </xf>
    <xf numFmtId="0" fontId="3" fillId="3" borderId="0" xfId="0" applyFont="1" applyFill="1" applyAlignment="1">
      <alignment vertical="center"/>
    </xf>
    <xf numFmtId="1" fontId="5" fillId="3" borderId="1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2" fontId="4" fillId="3" borderId="5" xfId="0" applyNumberFormat="1" applyFont="1" applyFill="1" applyBorder="1" applyAlignment="1">
      <alignment vertical="center"/>
    </xf>
    <xf numFmtId="42" fontId="4" fillId="3" borderId="5" xfId="0" applyNumberFormat="1" applyFont="1" applyFill="1" applyBorder="1" applyAlignment="1">
      <alignment vertical="center"/>
    </xf>
    <xf numFmtId="164" fontId="5" fillId="3" borderId="6" xfId="2" applyNumberFormat="1" applyFont="1" applyFill="1" applyBorder="1" applyAlignment="1">
      <alignment vertical="center"/>
    </xf>
    <xf numFmtId="1" fontId="4" fillId="3" borderId="21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justify" vertical="top"/>
    </xf>
    <xf numFmtId="0" fontId="4" fillId="3" borderId="22" xfId="0" applyFont="1" applyFill="1" applyBorder="1" applyAlignment="1">
      <alignment vertical="center"/>
    </xf>
    <xf numFmtId="2" fontId="4" fillId="3" borderId="22" xfId="0" applyNumberFormat="1" applyFont="1" applyFill="1" applyBorder="1" applyAlignment="1">
      <alignment vertical="center"/>
    </xf>
    <xf numFmtId="42" fontId="4" fillId="3" borderId="22" xfId="2" applyNumberFormat="1" applyFont="1" applyFill="1" applyBorder="1" applyAlignment="1">
      <alignment vertical="center"/>
    </xf>
    <xf numFmtId="2" fontId="3" fillId="3" borderId="0" xfId="0" applyNumberFormat="1" applyFont="1" applyFill="1" applyAlignment="1">
      <alignment vertical="center"/>
    </xf>
    <xf numFmtId="1" fontId="4" fillId="3" borderId="1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justify" vertical="top"/>
    </xf>
    <xf numFmtId="42" fontId="4" fillId="3" borderId="5" xfId="2" applyNumberFormat="1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justify" vertical="top"/>
    </xf>
    <xf numFmtId="0" fontId="4" fillId="3" borderId="2" xfId="0" applyFont="1" applyFill="1" applyBorder="1" applyAlignment="1">
      <alignment vertical="center"/>
    </xf>
    <xf numFmtId="2" fontId="4" fillId="3" borderId="2" xfId="0" applyNumberFormat="1" applyFont="1" applyFill="1" applyBorder="1" applyAlignment="1">
      <alignment vertical="center"/>
    </xf>
    <xf numFmtId="42" fontId="4" fillId="3" borderId="2" xfId="2" applyNumberFormat="1" applyFont="1" applyFill="1" applyBorder="1" applyAlignment="1">
      <alignment vertical="center"/>
    </xf>
    <xf numFmtId="42" fontId="4" fillId="3" borderId="2" xfId="0" applyNumberFormat="1" applyFont="1" applyFill="1" applyBorder="1" applyAlignment="1">
      <alignment vertical="center"/>
    </xf>
    <xf numFmtId="164" fontId="4" fillId="3" borderId="3" xfId="2" applyNumberFormat="1" applyFont="1" applyFill="1" applyBorder="1" applyAlignment="1">
      <alignment vertical="center"/>
    </xf>
    <xf numFmtId="169" fontId="17" fillId="5" borderId="69" xfId="6" applyFont="1" applyFill="1" applyBorder="1"/>
    <xf numFmtId="168" fontId="13" fillId="5" borderId="35" xfId="5" applyNumberFormat="1" applyFont="1" applyFill="1" applyBorder="1" applyAlignment="1">
      <alignment vertical="center" wrapText="1"/>
    </xf>
    <xf numFmtId="0" fontId="13" fillId="5" borderId="74" xfId="5" applyNumberFormat="1" applyFont="1" applyFill="1" applyBorder="1" applyAlignment="1">
      <alignment vertical="center" wrapText="1"/>
    </xf>
    <xf numFmtId="168" fontId="14" fillId="0" borderId="0" xfId="5" applyNumberFormat="1" applyFont="1" applyBorder="1" applyAlignment="1">
      <alignment vertical="center" wrapText="1"/>
    </xf>
    <xf numFmtId="0" fontId="13" fillId="0" borderId="68" xfId="5" applyFont="1" applyBorder="1" applyAlignment="1">
      <alignment horizontal="center" vertical="center" wrapText="1"/>
    </xf>
    <xf numFmtId="0" fontId="13" fillId="0" borderId="69" xfId="5" applyFont="1" applyBorder="1" applyAlignment="1">
      <alignment horizontal="center" vertical="center" wrapText="1"/>
    </xf>
    <xf numFmtId="168" fontId="13" fillId="0" borderId="69" xfId="5" applyNumberFormat="1" applyFont="1" applyBorder="1" applyAlignment="1">
      <alignment horizontal="center" vertical="center" wrapText="1"/>
    </xf>
    <xf numFmtId="168" fontId="13" fillId="0" borderId="81" xfId="5" applyNumberFormat="1" applyFont="1" applyBorder="1" applyAlignment="1">
      <alignment horizontal="center" vertical="center" wrapText="1"/>
    </xf>
    <xf numFmtId="0" fontId="14" fillId="0" borderId="68" xfId="5" applyFont="1" applyBorder="1" applyAlignment="1">
      <alignment vertical="center" wrapText="1"/>
    </xf>
    <xf numFmtId="0" fontId="14" fillId="0" borderId="69" xfId="5" applyFont="1" applyBorder="1" applyAlignment="1">
      <alignment vertical="center" wrapText="1"/>
    </xf>
    <xf numFmtId="0" fontId="14" fillId="0" borderId="69" xfId="5" applyFont="1" applyBorder="1" applyAlignment="1">
      <alignment horizontal="center" vertical="center" wrapText="1"/>
    </xf>
    <xf numFmtId="0" fontId="15" fillId="0" borderId="69" xfId="0" applyFont="1" applyBorder="1"/>
    <xf numFmtId="165" fontId="15" fillId="0" borderId="69" xfId="0" applyNumberFormat="1" applyFont="1" applyBorder="1"/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30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164" fontId="4" fillId="5" borderId="6" xfId="0" applyNumberFormat="1" applyFont="1" applyFill="1" applyBorder="1" applyAlignment="1">
      <alignment horizontal="center" vertical="center"/>
    </xf>
    <xf numFmtId="164" fontId="4" fillId="5" borderId="23" xfId="0" applyNumberFormat="1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2" fillId="6" borderId="62" xfId="5" applyFont="1" applyFill="1" applyBorder="1" applyAlignment="1">
      <alignment horizontal="center" vertical="center" wrapText="1"/>
    </xf>
    <xf numFmtId="0" fontId="12" fillId="6" borderId="63" xfId="5" applyFont="1" applyFill="1" applyBorder="1" applyAlignment="1">
      <alignment horizontal="center" vertical="center" wrapText="1"/>
    </xf>
    <xf numFmtId="0" fontId="12" fillId="6" borderId="64" xfId="5" applyFont="1" applyFill="1" applyBorder="1" applyAlignment="1">
      <alignment horizontal="center" vertical="center" wrapText="1"/>
    </xf>
    <xf numFmtId="0" fontId="12" fillId="6" borderId="71" xfId="5" applyFont="1" applyFill="1" applyBorder="1" applyAlignment="1">
      <alignment horizontal="center" vertical="center" wrapText="1"/>
    </xf>
    <xf numFmtId="0" fontId="12" fillId="6" borderId="72" xfId="5" applyFont="1" applyFill="1" applyBorder="1" applyAlignment="1">
      <alignment horizontal="center" vertical="center" wrapText="1"/>
    </xf>
    <xf numFmtId="0" fontId="12" fillId="6" borderId="73" xfId="5" applyFont="1" applyFill="1" applyBorder="1" applyAlignment="1">
      <alignment horizontal="center" vertical="center" wrapText="1"/>
    </xf>
    <xf numFmtId="0" fontId="12" fillId="6" borderId="75" xfId="5" applyFont="1" applyFill="1" applyBorder="1" applyAlignment="1">
      <alignment horizontal="center" vertical="center" wrapText="1"/>
    </xf>
    <xf numFmtId="0" fontId="12" fillId="6" borderId="76" xfId="5" applyFont="1" applyFill="1" applyBorder="1" applyAlignment="1">
      <alignment horizontal="center" vertical="center" wrapText="1"/>
    </xf>
    <xf numFmtId="0" fontId="12" fillId="6" borderId="77" xfId="5" applyFont="1" applyFill="1" applyBorder="1" applyAlignment="1">
      <alignment horizontal="center" vertical="center" wrapText="1"/>
    </xf>
    <xf numFmtId="0" fontId="12" fillId="6" borderId="78" xfId="5" applyFont="1" applyFill="1" applyBorder="1" applyAlignment="1">
      <alignment horizontal="center" vertical="center" wrapText="1"/>
    </xf>
    <xf numFmtId="0" fontId="12" fillId="6" borderId="79" xfId="5" applyFont="1" applyFill="1" applyBorder="1" applyAlignment="1">
      <alignment horizontal="center" vertical="center" wrapText="1"/>
    </xf>
    <xf numFmtId="0" fontId="12" fillId="6" borderId="80" xfId="5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top" wrapText="1"/>
    </xf>
    <xf numFmtId="4" fontId="12" fillId="5" borderId="49" xfId="4" applyNumberFormat="1" applyFont="1" applyFill="1" applyBorder="1" applyAlignment="1">
      <alignment horizontal="center"/>
    </xf>
    <xf numFmtId="4" fontId="12" fillId="5" borderId="42" xfId="4" applyNumberFormat="1" applyFont="1" applyFill="1" applyBorder="1" applyAlignment="1">
      <alignment horizontal="center"/>
    </xf>
    <xf numFmtId="4" fontId="12" fillId="5" borderId="50" xfId="4" applyNumberFormat="1" applyFont="1" applyFill="1" applyBorder="1" applyAlignment="1">
      <alignment horizontal="center"/>
    </xf>
    <xf numFmtId="0" fontId="12" fillId="0" borderId="52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53" xfId="0" applyFont="1" applyBorder="1" applyAlignment="1">
      <alignment horizontal="center" wrapText="1"/>
    </xf>
    <xf numFmtId="0" fontId="10" fillId="0" borderId="2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8" xfId="0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0" fontId="2" fillId="5" borderId="69" xfId="0" applyFont="1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8" xfId="0" applyFont="1" applyBorder="1" applyAlignment="1">
      <alignment horizontal="center"/>
    </xf>
  </cellXfs>
  <cellStyles count="7">
    <cellStyle name="Millares" xfId="1" builtinId="3"/>
    <cellStyle name="Moneda" xfId="2" builtinId="4"/>
    <cellStyle name="Moneda [0] 2" xfId="6"/>
    <cellStyle name="Normal" xfId="0" builtinId="0"/>
    <cellStyle name="Normal 23" xfId="4"/>
    <cellStyle name="Normal 6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lia\Desktop\CHINCHINA\PPTO%20CHINCHIN&#193;%20RevDGT%20(V21%2013-11-2024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DENA DE VALOR CD"/>
      <sheetName val="CADENA DE VALOR"/>
      <sheetName val="FLUJO DE INVERSIÓN"/>
      <sheetName val="Cronog_especifico"/>
      <sheetName val="PPTO EDIFICIO + URBANISMO"/>
      <sheetName val="CANT. SUBMURACION"/>
      <sheetName val="A.U."/>
      <sheetName val="Factor multiplicador"/>
      <sheetName val="PGIO"/>
      <sheetName val="PMT "/>
      <sheetName val="PPTO INTERVENTORIA"/>
      <sheetName val="PPTO S.TECNICA"/>
      <sheetName val="APU´S EDIFICIO"/>
      <sheetName val="HIDROSANITARIO E INCENDIOS"/>
      <sheetName val="INSUMOS EDIFICIO"/>
      <sheetName val="SUBANÁLISIS CONCRETO"/>
      <sheetName val="FACTOR PRESTACIONAL"/>
      <sheetName val="ANÁLISIS M.O EDIFICIO"/>
      <sheetName val="PREST SOC EDIFICIO"/>
      <sheetName val="ÁREAS GENERALES"/>
      <sheetName val="CIMENTACIÓN ED"/>
      <sheetName val="LOSAS DE ENTREPISO"/>
      <sheetName val="ESCALERAS"/>
      <sheetName val="MUROS ESTRUCTURALES"/>
      <sheetName val="MUROS NO ESTRUCTURALES"/>
      <sheetName val="CUBIERTA"/>
      <sheetName val="APARATOS SANITARIOS Y ENCHAPES"/>
      <sheetName val="PUERTAS Y VENTANAS"/>
      <sheetName val="CANT HS"/>
      <sheetName val="CANT ELÉCT"/>
      <sheetName val="OTROS ACABADOS"/>
      <sheetName val="PPTO URBANISMO"/>
      <sheetName val="APU´S URB"/>
      <sheetName val="INSUMOS URB"/>
      <sheetName val="SUBANÁLISIS CONCRETO URB"/>
      <sheetName val="ANÁLISIS M.O URB"/>
      <sheetName val="PREST SOC URB"/>
      <sheetName val="CANT. URBANISMO"/>
      <sheetName val="CANT. ACUE Y ALCA"/>
      <sheetName val="CANT. ELECTRIC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C14" t="str">
            <v>m</v>
          </cell>
        </row>
        <row r="18">
          <cell r="C18" t="str">
            <v>m</v>
          </cell>
        </row>
        <row r="23">
          <cell r="B23" t="str">
            <v>SUMINISTRO, TRANSPORTE E INSTALACION DE TUBERÍA AGUA CALIENTE CPVC 1/2"</v>
          </cell>
          <cell r="C23" t="str">
            <v>m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375.16999999999996</v>
          </cell>
        </row>
        <row r="12">
          <cell r="C12">
            <v>146.75</v>
          </cell>
        </row>
        <row r="15">
          <cell r="C15">
            <v>16.25</v>
          </cell>
        </row>
        <row r="18">
          <cell r="C18">
            <v>104.66999999999999</v>
          </cell>
        </row>
        <row r="22">
          <cell r="E22">
            <v>10.467000000000001</v>
          </cell>
        </row>
        <row r="25">
          <cell r="E25">
            <v>16.059999999999999</v>
          </cell>
        </row>
        <row r="33">
          <cell r="C33">
            <v>109.9</v>
          </cell>
        </row>
        <row r="36">
          <cell r="C36">
            <v>10</v>
          </cell>
        </row>
        <row r="46">
          <cell r="E46">
            <v>27.214200000000002</v>
          </cell>
        </row>
      </sheetData>
      <sheetData sheetId="38">
        <row r="19">
          <cell r="D19">
            <v>328.06799999999998</v>
          </cell>
        </row>
        <row r="24">
          <cell r="D24">
            <v>62.718000000000004</v>
          </cell>
        </row>
        <row r="29">
          <cell r="D29">
            <v>308.80200000000002</v>
          </cell>
        </row>
        <row r="40">
          <cell r="D40">
            <v>1</v>
          </cell>
        </row>
        <row r="44">
          <cell r="D44">
            <v>87.1</v>
          </cell>
        </row>
        <row r="48">
          <cell r="D48">
            <v>2</v>
          </cell>
        </row>
        <row r="52">
          <cell r="D52">
            <v>1</v>
          </cell>
        </row>
        <row r="56">
          <cell r="D56">
            <v>0.375</v>
          </cell>
        </row>
        <row r="60">
          <cell r="D60">
            <v>1</v>
          </cell>
        </row>
        <row r="67">
          <cell r="D67">
            <v>50</v>
          </cell>
        </row>
        <row r="71">
          <cell r="D71">
            <v>20.7</v>
          </cell>
        </row>
        <row r="75">
          <cell r="D75">
            <v>15.3</v>
          </cell>
        </row>
        <row r="79">
          <cell r="D79">
            <v>1</v>
          </cell>
        </row>
        <row r="83">
          <cell r="D83">
            <v>1</v>
          </cell>
        </row>
        <row r="87">
          <cell r="D87">
            <v>1</v>
          </cell>
        </row>
        <row r="91">
          <cell r="D91">
            <v>5</v>
          </cell>
        </row>
        <row r="97">
          <cell r="D97">
            <v>1</v>
          </cell>
        </row>
      </sheetData>
      <sheetData sheetId="39">
        <row r="7">
          <cell r="D7">
            <v>28</v>
          </cell>
        </row>
        <row r="8">
          <cell r="D8">
            <v>8</v>
          </cell>
        </row>
        <row r="9">
          <cell r="D9">
            <v>16.5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56.496000000000002</v>
          </cell>
        </row>
        <row r="13">
          <cell r="D13">
            <v>11</v>
          </cell>
        </row>
        <row r="14">
          <cell r="D14">
            <v>92</v>
          </cell>
        </row>
        <row r="15">
          <cell r="D15">
            <v>24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105</v>
          </cell>
        </row>
        <row r="19">
          <cell r="D19">
            <v>16</v>
          </cell>
        </row>
        <row r="20">
          <cell r="D20">
            <v>5</v>
          </cell>
        </row>
        <row r="21">
          <cell r="D21">
            <v>16</v>
          </cell>
        </row>
        <row r="22">
          <cell r="D22">
            <v>31.5</v>
          </cell>
        </row>
        <row r="23">
          <cell r="D23">
            <v>14</v>
          </cell>
        </row>
        <row r="24">
          <cell r="D24">
            <v>5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20</v>
          </cell>
        </row>
        <row r="30">
          <cell r="D30">
            <v>10</v>
          </cell>
        </row>
        <row r="31">
          <cell r="D31">
            <v>5</v>
          </cell>
        </row>
        <row r="32">
          <cell r="D32">
            <v>15</v>
          </cell>
        </row>
        <row r="33">
          <cell r="D33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Normal="100" workbookViewId="0">
      <selection activeCell="F124" sqref="F124"/>
    </sheetView>
  </sheetViews>
  <sheetFormatPr baseColWidth="10" defaultColWidth="11.42578125" defaultRowHeight="12.75" x14ac:dyDescent="0.25"/>
  <cols>
    <col min="1" max="1" width="7.85546875" style="206" customWidth="1"/>
    <col min="2" max="2" width="51.5703125" style="2" customWidth="1"/>
    <col min="3" max="3" width="6.5703125" style="2" customWidth="1"/>
    <col min="4" max="4" width="12.42578125" style="10" bestFit="1" customWidth="1"/>
    <col min="5" max="5" width="16.28515625" style="2" customWidth="1"/>
    <col min="6" max="6" width="16.28515625" style="3" customWidth="1"/>
    <col min="7" max="7" width="15.85546875" style="2" customWidth="1"/>
    <col min="8" max="8" width="16.42578125" style="2" customWidth="1"/>
    <col min="9" max="9" width="15" style="2" bestFit="1" customWidth="1"/>
    <col min="10" max="16384" width="11.42578125" style="2"/>
  </cols>
  <sheetData>
    <row r="1" spans="1:9" x14ac:dyDescent="0.25">
      <c r="A1" s="53"/>
      <c r="B1" s="54"/>
      <c r="C1" s="54"/>
      <c r="D1" s="55"/>
      <c r="E1" s="54"/>
      <c r="F1" s="56"/>
    </row>
    <row r="2" spans="1:9" ht="13.5" thickBot="1" x14ac:dyDescent="0.3">
      <c r="A2" s="53"/>
      <c r="B2" s="54"/>
      <c r="C2" s="54"/>
      <c r="D2" s="55"/>
      <c r="E2" s="54"/>
      <c r="F2" s="56"/>
    </row>
    <row r="3" spans="1:9" ht="48.75" customHeight="1" thickBot="1" x14ac:dyDescent="0.3">
      <c r="A3" s="333" t="s">
        <v>68</v>
      </c>
      <c r="B3" s="334"/>
      <c r="C3" s="334"/>
      <c r="D3" s="334"/>
      <c r="E3" s="334"/>
      <c r="F3" s="335"/>
    </row>
    <row r="4" spans="1:9" ht="15" customHeight="1" x14ac:dyDescent="0.25">
      <c r="A4" s="336" t="s">
        <v>0</v>
      </c>
      <c r="B4" s="338" t="s">
        <v>1</v>
      </c>
      <c r="C4" s="338" t="s">
        <v>2</v>
      </c>
      <c r="D4" s="340" t="s">
        <v>3</v>
      </c>
      <c r="E4" s="338" t="s">
        <v>4</v>
      </c>
      <c r="F4" s="342" t="s">
        <v>5</v>
      </c>
    </row>
    <row r="5" spans="1:9" ht="13.5" thickBot="1" x14ac:dyDescent="0.3">
      <c r="A5" s="337"/>
      <c r="B5" s="339"/>
      <c r="C5" s="339"/>
      <c r="D5" s="341"/>
      <c r="E5" s="339" t="s">
        <v>69</v>
      </c>
      <c r="F5" s="343" t="s">
        <v>70</v>
      </c>
    </row>
    <row r="6" spans="1:9" ht="13.5" thickBot="1" x14ac:dyDescent="0.3">
      <c r="A6" s="57">
        <v>1</v>
      </c>
      <c r="B6" s="58" t="s">
        <v>14</v>
      </c>
      <c r="C6" s="59"/>
      <c r="D6" s="60"/>
      <c r="E6" s="61"/>
      <c r="F6" s="62">
        <v>0</v>
      </c>
      <c r="G6" s="44"/>
      <c r="H6" s="63"/>
    </row>
    <row r="7" spans="1:9" ht="13.5" thickBot="1" x14ac:dyDescent="0.3">
      <c r="A7" s="64">
        <v>1.1000000000000001</v>
      </c>
      <c r="B7" s="65" t="s">
        <v>6</v>
      </c>
      <c r="C7" s="66"/>
      <c r="D7" s="67"/>
      <c r="E7" s="68"/>
      <c r="F7" s="69">
        <v>0</v>
      </c>
      <c r="H7" s="63"/>
    </row>
    <row r="8" spans="1:9" ht="42" customHeight="1" thickBot="1" x14ac:dyDescent="0.3">
      <c r="A8" s="70" t="s">
        <v>71</v>
      </c>
      <c r="B8" s="71" t="s">
        <v>72</v>
      </c>
      <c r="C8" s="72" t="s">
        <v>8</v>
      </c>
      <c r="D8" s="73">
        <v>217.23</v>
      </c>
      <c r="E8" s="74"/>
      <c r="F8" s="75">
        <v>0</v>
      </c>
      <c r="G8" s="44"/>
      <c r="H8" s="63"/>
    </row>
    <row r="9" spans="1:9" ht="26.25" thickBot="1" x14ac:dyDescent="0.3">
      <c r="A9" s="76" t="s">
        <v>73</v>
      </c>
      <c r="B9" s="77" t="s">
        <v>74</v>
      </c>
      <c r="C9" s="78" t="s">
        <v>75</v>
      </c>
      <c r="D9" s="79">
        <v>1</v>
      </c>
      <c r="E9" s="80"/>
      <c r="F9" s="81">
        <v>0</v>
      </c>
      <c r="G9" s="44"/>
      <c r="H9" s="63"/>
    </row>
    <row r="10" spans="1:9" ht="13.5" thickBot="1" x14ac:dyDescent="0.3">
      <c r="A10" s="64">
        <v>1.2</v>
      </c>
      <c r="B10" s="82" t="s">
        <v>14</v>
      </c>
      <c r="C10" s="66"/>
      <c r="D10" s="67"/>
      <c r="E10" s="68"/>
      <c r="F10" s="69">
        <v>0</v>
      </c>
      <c r="H10" s="63"/>
    </row>
    <row r="11" spans="1:9" ht="25.5" x14ac:dyDescent="0.25">
      <c r="A11" s="70" t="s">
        <v>76</v>
      </c>
      <c r="B11" s="83" t="s">
        <v>77</v>
      </c>
      <c r="C11" s="84" t="s">
        <v>16</v>
      </c>
      <c r="D11" s="85">
        <v>102.71669400000005</v>
      </c>
      <c r="E11" s="86"/>
      <c r="F11" s="87">
        <v>0</v>
      </c>
      <c r="G11" s="44"/>
      <c r="H11" s="63"/>
    </row>
    <row r="12" spans="1:9" ht="31.5" customHeight="1" x14ac:dyDescent="0.25">
      <c r="A12" s="88" t="s">
        <v>78</v>
      </c>
      <c r="B12" s="89" t="s">
        <v>79</v>
      </c>
      <c r="C12" s="13" t="s">
        <v>16</v>
      </c>
      <c r="D12" s="14">
        <v>100.683044</v>
      </c>
      <c r="E12" s="15"/>
      <c r="F12" s="24">
        <v>0</v>
      </c>
      <c r="G12" s="44"/>
      <c r="H12" s="90"/>
      <c r="I12" s="3"/>
    </row>
    <row r="13" spans="1:9" ht="29.25" customHeight="1" x14ac:dyDescent="0.25">
      <c r="A13" s="88" t="s">
        <v>80</v>
      </c>
      <c r="B13" s="89" t="s">
        <v>81</v>
      </c>
      <c r="C13" s="13" t="s">
        <v>16</v>
      </c>
      <c r="D13" s="14">
        <v>264.41965940000006</v>
      </c>
      <c r="E13" s="15"/>
      <c r="F13" s="24">
        <v>0</v>
      </c>
      <c r="G13" s="44"/>
      <c r="H13" s="90"/>
      <c r="I13" s="3"/>
    </row>
    <row r="14" spans="1:9" ht="31.5" customHeight="1" thickBot="1" x14ac:dyDescent="0.3">
      <c r="A14" s="91" t="s">
        <v>82</v>
      </c>
      <c r="B14" s="92" t="s">
        <v>83</v>
      </c>
      <c r="C14" s="93" t="s">
        <v>75</v>
      </c>
      <c r="D14" s="94">
        <v>1</v>
      </c>
      <c r="E14" s="95"/>
      <c r="F14" s="96">
        <v>0</v>
      </c>
      <c r="G14" s="44"/>
      <c r="H14" s="90"/>
      <c r="I14" s="3"/>
    </row>
    <row r="15" spans="1:9" ht="13.5" thickBot="1" x14ac:dyDescent="0.3">
      <c r="A15" s="97">
        <v>2</v>
      </c>
      <c r="B15" s="98" t="s">
        <v>84</v>
      </c>
      <c r="C15" s="99"/>
      <c r="D15" s="100"/>
      <c r="E15" s="101"/>
      <c r="F15" s="102">
        <v>0</v>
      </c>
      <c r="G15" s="44"/>
      <c r="H15" s="63"/>
    </row>
    <row r="16" spans="1:9" ht="25.5" x14ac:dyDescent="0.25">
      <c r="A16" s="103">
        <v>2.1</v>
      </c>
      <c r="B16" s="12" t="s">
        <v>85</v>
      </c>
      <c r="C16" s="37" t="s">
        <v>16</v>
      </c>
      <c r="D16" s="104">
        <v>85.781387999999993</v>
      </c>
      <c r="E16" s="105"/>
      <c r="F16" s="106">
        <v>0</v>
      </c>
      <c r="G16" s="44"/>
      <c r="H16" s="90"/>
      <c r="I16" s="3"/>
    </row>
    <row r="17" spans="1:9" ht="25.5" x14ac:dyDescent="0.25">
      <c r="A17" s="88">
        <v>2.2000000000000002</v>
      </c>
      <c r="B17" s="36" t="s">
        <v>86</v>
      </c>
      <c r="C17" s="107" t="s">
        <v>16</v>
      </c>
      <c r="D17" s="104">
        <v>38.89</v>
      </c>
      <c r="E17" s="105"/>
      <c r="F17" s="106">
        <v>0</v>
      </c>
      <c r="G17" s="44"/>
      <c r="H17" s="90"/>
      <c r="I17" s="3"/>
    </row>
    <row r="18" spans="1:9" ht="26.25" customHeight="1" x14ac:dyDescent="0.25">
      <c r="A18" s="88">
        <v>2.2999999999999998</v>
      </c>
      <c r="B18" s="12" t="s">
        <v>87</v>
      </c>
      <c r="C18" s="108" t="s">
        <v>16</v>
      </c>
      <c r="D18" s="109">
        <v>22.598000000000003</v>
      </c>
      <c r="E18" s="110"/>
      <c r="F18" s="111">
        <v>0</v>
      </c>
      <c r="G18" s="44"/>
      <c r="H18" s="63"/>
    </row>
    <row r="19" spans="1:9" ht="25.5" x14ac:dyDescent="0.25">
      <c r="A19" s="88">
        <v>2.4</v>
      </c>
      <c r="B19" s="12" t="s">
        <v>88</v>
      </c>
      <c r="C19" s="31" t="s">
        <v>16</v>
      </c>
      <c r="D19" s="30">
        <v>29.52</v>
      </c>
      <c r="E19" s="112"/>
      <c r="F19" s="113">
        <v>0</v>
      </c>
      <c r="G19" s="44"/>
      <c r="H19" s="90"/>
      <c r="I19" s="3"/>
    </row>
    <row r="20" spans="1:9" ht="25.5" x14ac:dyDescent="0.25">
      <c r="A20" s="88">
        <v>2.5</v>
      </c>
      <c r="B20" s="12" t="s">
        <v>89</v>
      </c>
      <c r="C20" s="31" t="s">
        <v>16</v>
      </c>
      <c r="D20" s="30">
        <v>3.89</v>
      </c>
      <c r="E20" s="112"/>
      <c r="F20" s="113">
        <v>0</v>
      </c>
      <c r="G20" s="44"/>
      <c r="H20" s="63"/>
    </row>
    <row r="21" spans="1:9" ht="29.25" customHeight="1" x14ac:dyDescent="0.25">
      <c r="A21" s="88">
        <v>2.6</v>
      </c>
      <c r="B21" s="12" t="s">
        <v>90</v>
      </c>
      <c r="C21" s="13" t="s">
        <v>91</v>
      </c>
      <c r="D21" s="28">
        <v>13253.271250000002</v>
      </c>
      <c r="E21" s="112"/>
      <c r="F21" s="24">
        <v>0</v>
      </c>
      <c r="G21" s="44"/>
      <c r="H21" s="90"/>
      <c r="I21" s="3"/>
    </row>
    <row r="22" spans="1:9" ht="34.5" customHeight="1" x14ac:dyDescent="0.25">
      <c r="A22" s="88">
        <v>2.7</v>
      </c>
      <c r="B22" s="12" t="s">
        <v>92</v>
      </c>
      <c r="C22" s="13" t="s">
        <v>8</v>
      </c>
      <c r="D22" s="28">
        <v>225.98000000000002</v>
      </c>
      <c r="E22" s="112"/>
      <c r="F22" s="24">
        <v>0</v>
      </c>
      <c r="G22" s="44"/>
      <c r="H22" s="90"/>
    </row>
    <row r="23" spans="1:9" ht="28.5" customHeight="1" thickBot="1" x14ac:dyDescent="0.3">
      <c r="A23" s="114">
        <v>2.8</v>
      </c>
      <c r="B23" s="12" t="s">
        <v>93</v>
      </c>
      <c r="C23" s="31" t="s">
        <v>8</v>
      </c>
      <c r="D23" s="32">
        <v>225.98000000000002</v>
      </c>
      <c r="E23" s="112"/>
      <c r="F23" s="115">
        <v>0</v>
      </c>
      <c r="G23" s="44"/>
      <c r="H23" s="90"/>
      <c r="I23" s="3"/>
    </row>
    <row r="24" spans="1:9" ht="13.5" thickBot="1" x14ac:dyDescent="0.3">
      <c r="A24" s="57">
        <v>3</v>
      </c>
      <c r="B24" s="58" t="s">
        <v>94</v>
      </c>
      <c r="C24" s="59"/>
      <c r="D24" s="60"/>
      <c r="E24" s="61"/>
      <c r="F24" s="62">
        <v>0</v>
      </c>
      <c r="G24" s="44"/>
      <c r="H24" s="63"/>
    </row>
    <row r="25" spans="1:9" ht="30" customHeight="1" x14ac:dyDescent="0.25">
      <c r="A25" s="116" t="s">
        <v>95</v>
      </c>
      <c r="B25" s="36" t="s">
        <v>96</v>
      </c>
      <c r="C25" s="107" t="s">
        <v>8</v>
      </c>
      <c r="D25" s="38">
        <v>258.48</v>
      </c>
      <c r="E25" s="39"/>
      <c r="F25" s="40">
        <v>0</v>
      </c>
      <c r="G25" s="44"/>
      <c r="H25" s="90"/>
      <c r="I25" s="3"/>
    </row>
    <row r="26" spans="1:9" ht="31.5" customHeight="1" x14ac:dyDescent="0.25">
      <c r="A26" s="117" t="s">
        <v>97</v>
      </c>
      <c r="B26" s="12" t="s">
        <v>98</v>
      </c>
      <c r="C26" s="118" t="s">
        <v>8</v>
      </c>
      <c r="D26" s="14">
        <v>1173.24</v>
      </c>
      <c r="E26" s="15"/>
      <c r="F26" s="24">
        <v>0</v>
      </c>
      <c r="G26" s="44"/>
      <c r="H26" s="90"/>
      <c r="I26" s="3"/>
    </row>
    <row r="27" spans="1:9" ht="30" customHeight="1" x14ac:dyDescent="0.25">
      <c r="A27" s="117" t="s">
        <v>99</v>
      </c>
      <c r="B27" s="89" t="s">
        <v>100</v>
      </c>
      <c r="C27" s="118" t="s">
        <v>8</v>
      </c>
      <c r="D27" s="14">
        <v>567.17999999999995</v>
      </c>
      <c r="E27" s="15"/>
      <c r="F27" s="24">
        <v>0</v>
      </c>
      <c r="G27" s="44"/>
      <c r="H27" s="90"/>
      <c r="I27" s="3"/>
    </row>
    <row r="28" spans="1:9" ht="28.5" customHeight="1" x14ac:dyDescent="0.25">
      <c r="A28" s="117" t="s">
        <v>101</v>
      </c>
      <c r="B28" s="12" t="s">
        <v>102</v>
      </c>
      <c r="C28" s="13" t="s">
        <v>103</v>
      </c>
      <c r="D28" s="14">
        <v>62.639999999999986</v>
      </c>
      <c r="E28" s="15"/>
      <c r="F28" s="24">
        <v>0</v>
      </c>
      <c r="G28" s="44"/>
      <c r="H28" s="63"/>
    </row>
    <row r="29" spans="1:9" ht="31.5" customHeight="1" x14ac:dyDescent="0.25">
      <c r="A29" s="117" t="s">
        <v>104</v>
      </c>
      <c r="B29" s="12" t="s">
        <v>105</v>
      </c>
      <c r="C29" s="13" t="s">
        <v>8</v>
      </c>
      <c r="D29" s="28">
        <v>802.65</v>
      </c>
      <c r="E29" s="15"/>
      <c r="F29" s="24">
        <v>0</v>
      </c>
      <c r="G29" s="44"/>
      <c r="H29" s="90"/>
      <c r="I29" s="3"/>
    </row>
    <row r="30" spans="1:9" ht="29.25" customHeight="1" x14ac:dyDescent="0.25">
      <c r="A30" s="117" t="s">
        <v>106</v>
      </c>
      <c r="B30" s="27" t="s">
        <v>90</v>
      </c>
      <c r="C30" s="13" t="s">
        <v>91</v>
      </c>
      <c r="D30" s="28">
        <v>8470.06</v>
      </c>
      <c r="E30" s="15"/>
      <c r="F30" s="24">
        <v>0</v>
      </c>
      <c r="G30" s="44"/>
      <c r="H30" s="90"/>
      <c r="I30" s="3"/>
    </row>
    <row r="31" spans="1:9" ht="33" customHeight="1" x14ac:dyDescent="0.25">
      <c r="A31" s="117" t="s">
        <v>107</v>
      </c>
      <c r="B31" s="27" t="s">
        <v>108</v>
      </c>
      <c r="C31" s="13" t="s">
        <v>8</v>
      </c>
      <c r="D31" s="28">
        <v>213.88</v>
      </c>
      <c r="E31" s="15"/>
      <c r="F31" s="24">
        <v>0</v>
      </c>
      <c r="G31" s="44"/>
      <c r="H31" s="90"/>
    </row>
    <row r="32" spans="1:9" ht="34.5" customHeight="1" x14ac:dyDescent="0.25">
      <c r="A32" s="117" t="s">
        <v>109</v>
      </c>
      <c r="B32" s="27" t="s">
        <v>92</v>
      </c>
      <c r="C32" s="13" t="s">
        <v>8</v>
      </c>
      <c r="D32" s="28">
        <v>599.24</v>
      </c>
      <c r="E32" s="15"/>
      <c r="F32" s="24">
        <v>0</v>
      </c>
      <c r="G32" s="44"/>
      <c r="H32" s="90"/>
    </row>
    <row r="33" spans="1:9" ht="29.25" customHeight="1" x14ac:dyDescent="0.25">
      <c r="A33" s="117" t="s">
        <v>110</v>
      </c>
      <c r="B33" s="27" t="s">
        <v>111</v>
      </c>
      <c r="C33" s="13" t="s">
        <v>8</v>
      </c>
      <c r="D33" s="28">
        <v>2036.08</v>
      </c>
      <c r="E33" s="15"/>
      <c r="F33" s="24">
        <v>0</v>
      </c>
      <c r="G33" s="44"/>
      <c r="H33" s="90"/>
      <c r="I33" s="3"/>
    </row>
    <row r="34" spans="1:9" ht="29.25" customHeight="1" x14ac:dyDescent="0.25">
      <c r="A34" s="119" t="s">
        <v>112</v>
      </c>
      <c r="B34" s="27" t="s">
        <v>113</v>
      </c>
      <c r="C34" s="13" t="s">
        <v>8</v>
      </c>
      <c r="D34" s="28">
        <v>383.3</v>
      </c>
      <c r="E34" s="15"/>
      <c r="F34" s="24">
        <v>0</v>
      </c>
      <c r="G34" s="44"/>
      <c r="H34" s="90"/>
      <c r="I34" s="3"/>
    </row>
    <row r="35" spans="1:9" ht="30" customHeight="1" x14ac:dyDescent="0.25">
      <c r="A35" s="119">
        <v>3.11</v>
      </c>
      <c r="B35" s="27" t="s">
        <v>114</v>
      </c>
      <c r="C35" s="13" t="s">
        <v>8</v>
      </c>
      <c r="D35" s="28">
        <v>1012</v>
      </c>
      <c r="E35" s="15"/>
      <c r="F35" s="24">
        <v>0</v>
      </c>
      <c r="G35" s="44"/>
      <c r="H35" s="90"/>
      <c r="I35" s="3"/>
    </row>
    <row r="36" spans="1:9" ht="30.75" customHeight="1" x14ac:dyDescent="0.25">
      <c r="A36" s="119">
        <v>3.12</v>
      </c>
      <c r="B36" s="27" t="s">
        <v>115</v>
      </c>
      <c r="C36" s="120" t="s">
        <v>16</v>
      </c>
      <c r="D36" s="109">
        <v>4.84</v>
      </c>
      <c r="E36" s="121"/>
      <c r="F36" s="122">
        <v>0</v>
      </c>
      <c r="G36" s="44"/>
      <c r="H36" s="63"/>
    </row>
    <row r="37" spans="1:9" ht="30" customHeight="1" x14ac:dyDescent="0.25">
      <c r="A37" s="119">
        <v>3.13</v>
      </c>
      <c r="B37" s="12" t="s">
        <v>116</v>
      </c>
      <c r="C37" s="120" t="s">
        <v>103</v>
      </c>
      <c r="D37" s="123">
        <v>24.76</v>
      </c>
      <c r="E37" s="121"/>
      <c r="F37" s="122">
        <v>0</v>
      </c>
      <c r="G37" s="44"/>
      <c r="H37" s="63"/>
    </row>
    <row r="38" spans="1:9" ht="30" customHeight="1" x14ac:dyDescent="0.25">
      <c r="A38" s="119">
        <v>3.14</v>
      </c>
      <c r="B38" s="89" t="s">
        <v>117</v>
      </c>
      <c r="C38" s="108" t="s">
        <v>16</v>
      </c>
      <c r="D38" s="109">
        <v>1.51</v>
      </c>
      <c r="E38" s="121"/>
      <c r="F38" s="122">
        <v>0</v>
      </c>
      <c r="G38" s="44"/>
      <c r="H38" s="63"/>
    </row>
    <row r="39" spans="1:9" ht="25.5" x14ac:dyDescent="0.25">
      <c r="A39" s="119">
        <v>3.15</v>
      </c>
      <c r="B39" s="89" t="s">
        <v>118</v>
      </c>
      <c r="C39" s="108" t="s">
        <v>16</v>
      </c>
      <c r="D39" s="109">
        <v>1.51</v>
      </c>
      <c r="E39" s="121"/>
      <c r="F39" s="122">
        <v>0</v>
      </c>
      <c r="G39" s="44"/>
      <c r="H39" s="63"/>
    </row>
    <row r="40" spans="1:9" ht="33" customHeight="1" x14ac:dyDescent="0.25">
      <c r="A40" s="119">
        <v>3.16</v>
      </c>
      <c r="B40" s="27" t="s">
        <v>119</v>
      </c>
      <c r="C40" s="120" t="s">
        <v>120</v>
      </c>
      <c r="D40" s="109">
        <v>0.91</v>
      </c>
      <c r="E40" s="121"/>
      <c r="F40" s="122">
        <v>0</v>
      </c>
      <c r="G40" s="44"/>
      <c r="H40" s="63"/>
    </row>
    <row r="41" spans="1:9" ht="89.25" x14ac:dyDescent="0.25">
      <c r="A41" s="124">
        <v>3.17</v>
      </c>
      <c r="B41" s="89" t="s">
        <v>121</v>
      </c>
      <c r="C41" s="120" t="s">
        <v>103</v>
      </c>
      <c r="D41" s="123">
        <v>30</v>
      </c>
      <c r="E41" s="121"/>
      <c r="F41" s="122">
        <v>0</v>
      </c>
      <c r="G41" s="44"/>
      <c r="H41" s="63"/>
    </row>
    <row r="42" spans="1:9" ht="25.5" x14ac:dyDescent="0.25">
      <c r="A42" s="124" t="s">
        <v>122</v>
      </c>
      <c r="B42" s="89" t="s">
        <v>123</v>
      </c>
      <c r="C42" s="120" t="s">
        <v>26</v>
      </c>
      <c r="D42" s="123">
        <v>1</v>
      </c>
      <c r="E42" s="121"/>
      <c r="F42" s="122">
        <v>0</v>
      </c>
      <c r="G42" s="44"/>
      <c r="H42" s="63"/>
    </row>
    <row r="43" spans="1:9" ht="25.5" x14ac:dyDescent="0.25">
      <c r="A43" s="124">
        <v>3.19</v>
      </c>
      <c r="B43" s="89" t="s">
        <v>124</v>
      </c>
      <c r="C43" s="120" t="s">
        <v>26</v>
      </c>
      <c r="D43" s="123">
        <v>1</v>
      </c>
      <c r="E43" s="121"/>
      <c r="F43" s="122">
        <v>0</v>
      </c>
      <c r="G43" s="44"/>
      <c r="H43" s="63"/>
    </row>
    <row r="44" spans="1:9" ht="25.5" x14ac:dyDescent="0.25">
      <c r="A44" s="124" t="s">
        <v>125</v>
      </c>
      <c r="B44" s="89" t="s">
        <v>126</v>
      </c>
      <c r="C44" s="120" t="s">
        <v>26</v>
      </c>
      <c r="D44" s="123">
        <v>11</v>
      </c>
      <c r="E44" s="121"/>
      <c r="F44" s="122">
        <v>0</v>
      </c>
      <c r="G44" s="44"/>
      <c r="H44" s="63"/>
    </row>
    <row r="45" spans="1:9" ht="26.25" thickBot="1" x14ac:dyDescent="0.3">
      <c r="A45" s="124" t="s">
        <v>127</v>
      </c>
      <c r="B45" s="89" t="s">
        <v>128</v>
      </c>
      <c r="C45" s="120" t="s">
        <v>26</v>
      </c>
      <c r="D45" s="123">
        <v>3</v>
      </c>
      <c r="E45" s="121"/>
      <c r="F45" s="122">
        <v>0</v>
      </c>
      <c r="G45" s="44"/>
      <c r="H45" s="63"/>
    </row>
    <row r="46" spans="1:9" ht="26.25" thickBot="1" x14ac:dyDescent="0.3">
      <c r="A46" s="125" t="s">
        <v>129</v>
      </c>
      <c r="B46" s="71" t="s">
        <v>130</v>
      </c>
      <c r="C46" s="126" t="s">
        <v>75</v>
      </c>
      <c r="D46" s="127">
        <v>1</v>
      </c>
      <c r="E46" s="128"/>
      <c r="F46" s="129">
        <v>0</v>
      </c>
      <c r="G46" s="44"/>
      <c r="H46" s="63"/>
    </row>
    <row r="47" spans="1:9" ht="19.5" customHeight="1" thickBot="1" x14ac:dyDescent="0.3">
      <c r="A47" s="130">
        <v>4</v>
      </c>
      <c r="B47" s="131" t="s">
        <v>131</v>
      </c>
      <c r="C47" s="132"/>
      <c r="D47" s="133"/>
      <c r="E47" s="134"/>
      <c r="F47" s="135">
        <v>0</v>
      </c>
      <c r="G47" s="44"/>
      <c r="H47" s="63"/>
    </row>
    <row r="48" spans="1:9" ht="35.25" customHeight="1" x14ac:dyDescent="0.25">
      <c r="A48" s="136" t="s">
        <v>132</v>
      </c>
      <c r="B48" s="5" t="s">
        <v>133</v>
      </c>
      <c r="C48" s="84" t="s">
        <v>103</v>
      </c>
      <c r="D48" s="85">
        <v>189.82000000000002</v>
      </c>
      <c r="E48" s="137"/>
      <c r="F48" s="87">
        <v>0</v>
      </c>
      <c r="G48" s="44"/>
      <c r="H48" s="63"/>
    </row>
    <row r="49" spans="1:9" ht="30.75" customHeight="1" x14ac:dyDescent="0.25">
      <c r="A49" s="138" t="s">
        <v>134</v>
      </c>
      <c r="B49" s="12" t="s">
        <v>135</v>
      </c>
      <c r="C49" s="120" t="s">
        <v>8</v>
      </c>
      <c r="D49" s="123">
        <v>191.91</v>
      </c>
      <c r="E49" s="121"/>
      <c r="F49" s="122">
        <v>0</v>
      </c>
      <c r="G49" s="44"/>
      <c r="H49" s="63"/>
    </row>
    <row r="50" spans="1:9" ht="33.75" customHeight="1" x14ac:dyDescent="0.25">
      <c r="A50" s="138" t="s">
        <v>136</v>
      </c>
      <c r="B50" s="12" t="s">
        <v>137</v>
      </c>
      <c r="C50" s="120" t="s">
        <v>103</v>
      </c>
      <c r="D50" s="123">
        <v>49.96</v>
      </c>
      <c r="E50" s="121"/>
      <c r="F50" s="122">
        <v>0</v>
      </c>
      <c r="G50" s="44"/>
      <c r="H50" s="63"/>
    </row>
    <row r="51" spans="1:9" ht="69.75" customHeight="1" x14ac:dyDescent="0.25">
      <c r="A51" s="138" t="s">
        <v>138</v>
      </c>
      <c r="B51" s="12" t="s">
        <v>139</v>
      </c>
      <c r="C51" s="120" t="s">
        <v>103</v>
      </c>
      <c r="D51" s="123">
        <v>6.14</v>
      </c>
      <c r="E51" s="121"/>
      <c r="F51" s="122">
        <v>0</v>
      </c>
      <c r="G51" s="44"/>
      <c r="H51" s="63"/>
    </row>
    <row r="52" spans="1:9" ht="34.5" customHeight="1" x14ac:dyDescent="0.25">
      <c r="A52" s="138" t="s">
        <v>140</v>
      </c>
      <c r="B52" s="12" t="s">
        <v>141</v>
      </c>
      <c r="C52" s="120" t="s">
        <v>103</v>
      </c>
      <c r="D52" s="123">
        <v>18.7</v>
      </c>
      <c r="E52" s="121"/>
      <c r="F52" s="122">
        <v>0</v>
      </c>
      <c r="G52" s="44"/>
      <c r="H52" s="63"/>
    </row>
    <row r="53" spans="1:9" ht="25.5" x14ac:dyDescent="0.25">
      <c r="A53" s="138" t="s">
        <v>142</v>
      </c>
      <c r="B53" s="12" t="s">
        <v>143</v>
      </c>
      <c r="C53" s="120" t="s">
        <v>144</v>
      </c>
      <c r="D53" s="123">
        <v>4</v>
      </c>
      <c r="E53" s="121"/>
      <c r="F53" s="122">
        <v>0</v>
      </c>
      <c r="G53" s="44"/>
      <c r="H53" s="63"/>
    </row>
    <row r="54" spans="1:9" ht="42.75" customHeight="1" x14ac:dyDescent="0.25">
      <c r="A54" s="139" t="s">
        <v>145</v>
      </c>
      <c r="B54" s="27" t="s">
        <v>146</v>
      </c>
      <c r="C54" s="120" t="s">
        <v>144</v>
      </c>
      <c r="D54" s="123">
        <v>4</v>
      </c>
      <c r="E54" s="121"/>
      <c r="F54" s="122">
        <v>0</v>
      </c>
      <c r="G54" s="44"/>
      <c r="H54" s="63"/>
    </row>
    <row r="55" spans="1:9" ht="43.5" customHeight="1" thickBot="1" x14ac:dyDescent="0.3">
      <c r="A55" s="140" t="s">
        <v>147</v>
      </c>
      <c r="B55" s="141" t="s">
        <v>148</v>
      </c>
      <c r="C55" s="142" t="s">
        <v>144</v>
      </c>
      <c r="D55" s="143">
        <v>4</v>
      </c>
      <c r="E55" s="144"/>
      <c r="F55" s="145">
        <v>0</v>
      </c>
      <c r="G55" s="44"/>
      <c r="H55" s="63"/>
    </row>
    <row r="56" spans="1:9" ht="14.25" customHeight="1" thickBot="1" x14ac:dyDescent="0.3">
      <c r="A56" s="130">
        <v>6</v>
      </c>
      <c r="B56" s="131" t="s">
        <v>149</v>
      </c>
      <c r="C56" s="132"/>
      <c r="D56" s="133"/>
      <c r="E56" s="134"/>
      <c r="F56" s="135">
        <v>0</v>
      </c>
      <c r="G56" s="44"/>
      <c r="H56" s="63"/>
    </row>
    <row r="57" spans="1:9" ht="13.5" thickBot="1" x14ac:dyDescent="0.3">
      <c r="A57" s="64" t="s">
        <v>150</v>
      </c>
      <c r="B57" s="65" t="s">
        <v>151</v>
      </c>
      <c r="C57" s="66"/>
      <c r="D57" s="67"/>
      <c r="E57" s="68"/>
      <c r="F57" s="69">
        <v>0</v>
      </c>
      <c r="H57" s="63"/>
    </row>
    <row r="58" spans="1:9" ht="38.25" x14ac:dyDescent="0.25">
      <c r="A58" s="136" t="s">
        <v>152</v>
      </c>
      <c r="B58" s="146" t="s">
        <v>153</v>
      </c>
      <c r="C58" s="84" t="s">
        <v>8</v>
      </c>
      <c r="D58" s="85">
        <v>147.60000000000002</v>
      </c>
      <c r="E58" s="8"/>
      <c r="F58" s="87">
        <v>0</v>
      </c>
      <c r="G58" s="44"/>
      <c r="H58" s="63"/>
    </row>
    <row r="59" spans="1:9" ht="55.5" customHeight="1" x14ac:dyDescent="0.25">
      <c r="A59" s="138" t="s">
        <v>154</v>
      </c>
      <c r="B59" s="147" t="s">
        <v>155</v>
      </c>
      <c r="C59" s="120" t="s">
        <v>103</v>
      </c>
      <c r="D59" s="123">
        <v>52.8</v>
      </c>
      <c r="E59" s="121"/>
      <c r="F59" s="122">
        <v>0</v>
      </c>
      <c r="G59" s="44"/>
      <c r="H59" s="63"/>
    </row>
    <row r="60" spans="1:9" s="282" customFormat="1" ht="51" x14ac:dyDescent="0.25">
      <c r="A60" s="276" t="s">
        <v>156</v>
      </c>
      <c r="B60" s="277" t="s">
        <v>157</v>
      </c>
      <c r="C60" s="278" t="s">
        <v>8</v>
      </c>
      <c r="D60" s="279">
        <v>51.4</v>
      </c>
      <c r="E60" s="15"/>
      <c r="F60" s="24">
        <v>0</v>
      </c>
      <c r="G60" s="280"/>
      <c r="H60" s="281"/>
    </row>
    <row r="61" spans="1:9" s="282" customFormat="1" ht="38.25" x14ac:dyDescent="0.25">
      <c r="A61" s="276" t="s">
        <v>158</v>
      </c>
      <c r="B61" s="277" t="s">
        <v>159</v>
      </c>
      <c r="C61" s="278" t="s">
        <v>8</v>
      </c>
      <c r="D61" s="279">
        <v>597.98</v>
      </c>
      <c r="E61" s="15"/>
      <c r="F61" s="24">
        <v>0</v>
      </c>
      <c r="G61" s="280"/>
      <c r="H61" s="281"/>
    </row>
    <row r="62" spans="1:9" s="282" customFormat="1" ht="32.25" customHeight="1" x14ac:dyDescent="0.25">
      <c r="A62" s="276" t="s">
        <v>160</v>
      </c>
      <c r="B62" s="283" t="s">
        <v>161</v>
      </c>
      <c r="C62" s="278" t="s">
        <v>10</v>
      </c>
      <c r="D62" s="279">
        <v>682.8</v>
      </c>
      <c r="E62" s="15"/>
      <c r="F62" s="24">
        <v>0</v>
      </c>
      <c r="G62" s="280"/>
      <c r="H62" s="281"/>
    </row>
    <row r="63" spans="1:9" ht="25.5" x14ac:dyDescent="0.25">
      <c r="A63" s="139" t="s">
        <v>162</v>
      </c>
      <c r="B63" s="148" t="s">
        <v>163</v>
      </c>
      <c r="C63" s="120" t="s">
        <v>8</v>
      </c>
      <c r="D63" s="123">
        <v>256.39999999999998</v>
      </c>
      <c r="E63" s="121"/>
      <c r="F63" s="122">
        <v>0</v>
      </c>
      <c r="G63" s="44"/>
      <c r="H63" s="90"/>
      <c r="I63" s="3"/>
    </row>
    <row r="64" spans="1:9" ht="32.25" customHeight="1" thickBot="1" x14ac:dyDescent="0.3">
      <c r="A64" s="140" t="s">
        <v>164</v>
      </c>
      <c r="B64" s="149" t="s">
        <v>165</v>
      </c>
      <c r="C64" s="142" t="s">
        <v>8</v>
      </c>
      <c r="D64" s="143">
        <v>597.98</v>
      </c>
      <c r="E64" s="144"/>
      <c r="F64" s="145">
        <v>0</v>
      </c>
      <c r="G64" s="44"/>
      <c r="H64" s="63"/>
    </row>
    <row r="65" spans="1:8" ht="15.75" customHeight="1" thickBot="1" x14ac:dyDescent="0.3">
      <c r="A65" s="150" t="s">
        <v>166</v>
      </c>
      <c r="B65" s="151" t="s">
        <v>167</v>
      </c>
      <c r="C65" s="152"/>
      <c r="D65" s="153"/>
      <c r="E65" s="154"/>
      <c r="F65" s="155">
        <v>0</v>
      </c>
      <c r="G65" s="44"/>
      <c r="H65" s="63"/>
    </row>
    <row r="66" spans="1:8" ht="102" x14ac:dyDescent="0.25">
      <c r="A66" s="156" t="s">
        <v>168</v>
      </c>
      <c r="B66" s="36" t="s">
        <v>169</v>
      </c>
      <c r="C66" s="157" t="s">
        <v>26</v>
      </c>
      <c r="D66" s="158">
        <v>20</v>
      </c>
      <c r="E66" s="159"/>
      <c r="F66" s="160">
        <v>0</v>
      </c>
      <c r="G66" s="44"/>
      <c r="H66" s="63"/>
    </row>
    <row r="67" spans="1:8" ht="112.15" customHeight="1" x14ac:dyDescent="0.25">
      <c r="A67" s="161" t="s">
        <v>170</v>
      </c>
      <c r="B67" s="12" t="s">
        <v>171</v>
      </c>
      <c r="C67" s="120" t="s">
        <v>26</v>
      </c>
      <c r="D67" s="123">
        <v>40</v>
      </c>
      <c r="E67" s="110"/>
      <c r="F67" s="122">
        <v>0</v>
      </c>
      <c r="G67" s="44"/>
      <c r="H67" s="63"/>
    </row>
    <row r="68" spans="1:8" ht="102" x14ac:dyDescent="0.25">
      <c r="A68" s="161" t="s">
        <v>172</v>
      </c>
      <c r="B68" s="27" t="s">
        <v>173</v>
      </c>
      <c r="C68" s="120" t="s">
        <v>26</v>
      </c>
      <c r="D68" s="123">
        <v>20</v>
      </c>
      <c r="E68" s="110"/>
      <c r="F68" s="122">
        <v>0</v>
      </c>
      <c r="G68" s="44"/>
      <c r="H68" s="63"/>
    </row>
    <row r="69" spans="1:8" ht="76.5" x14ac:dyDescent="0.25">
      <c r="A69" s="161" t="s">
        <v>174</v>
      </c>
      <c r="B69" s="27" t="s">
        <v>175</v>
      </c>
      <c r="C69" s="120" t="s">
        <v>26</v>
      </c>
      <c r="D69" s="123">
        <v>20</v>
      </c>
      <c r="E69" s="110"/>
      <c r="F69" s="122">
        <v>0</v>
      </c>
      <c r="G69" s="44"/>
      <c r="H69" s="63"/>
    </row>
    <row r="70" spans="1:8" ht="89.25" x14ac:dyDescent="0.25">
      <c r="A70" s="161" t="s">
        <v>176</v>
      </c>
      <c r="B70" s="27" t="s">
        <v>177</v>
      </c>
      <c r="C70" s="13" t="s">
        <v>26</v>
      </c>
      <c r="D70" s="14">
        <v>60</v>
      </c>
      <c r="E70" s="15"/>
      <c r="F70" s="24">
        <v>0</v>
      </c>
      <c r="G70" s="44"/>
      <c r="H70" s="63"/>
    </row>
    <row r="71" spans="1:8" ht="105" customHeight="1" thickBot="1" x14ac:dyDescent="0.3">
      <c r="A71" s="161" t="s">
        <v>178</v>
      </c>
      <c r="B71" s="141" t="s">
        <v>179</v>
      </c>
      <c r="C71" s="19" t="s">
        <v>26</v>
      </c>
      <c r="D71" s="20">
        <v>20</v>
      </c>
      <c r="E71" s="162"/>
      <c r="F71" s="22">
        <v>0</v>
      </c>
      <c r="G71" s="44"/>
      <c r="H71" s="63"/>
    </row>
    <row r="72" spans="1:8" ht="89.25" x14ac:dyDescent="0.25">
      <c r="A72" s="161" t="s">
        <v>180</v>
      </c>
      <c r="B72" s="12" t="s">
        <v>181</v>
      </c>
      <c r="C72" s="120" t="s">
        <v>26</v>
      </c>
      <c r="D72" s="123">
        <v>20</v>
      </c>
      <c r="E72" s="121"/>
      <c r="F72" s="122">
        <v>0</v>
      </c>
      <c r="G72" s="44"/>
      <c r="H72" s="63"/>
    </row>
    <row r="73" spans="1:8" ht="89.25" x14ac:dyDescent="0.25">
      <c r="A73" s="161" t="s">
        <v>182</v>
      </c>
      <c r="B73" s="12" t="s">
        <v>183</v>
      </c>
      <c r="C73" s="120" t="s">
        <v>26</v>
      </c>
      <c r="D73" s="123">
        <v>20</v>
      </c>
      <c r="E73" s="121"/>
      <c r="F73" s="122">
        <v>0</v>
      </c>
      <c r="G73" s="44"/>
      <c r="H73" s="63"/>
    </row>
    <row r="74" spans="1:8" s="282" customFormat="1" ht="38.25" x14ac:dyDescent="0.25">
      <c r="A74" s="284" t="s">
        <v>184</v>
      </c>
      <c r="B74" s="285" t="s">
        <v>185</v>
      </c>
      <c r="C74" s="278" t="s">
        <v>103</v>
      </c>
      <c r="D74" s="279">
        <v>28.799999999999997</v>
      </c>
      <c r="E74" s="15"/>
      <c r="F74" s="24">
        <v>0</v>
      </c>
      <c r="G74" s="280"/>
      <c r="H74" s="281"/>
    </row>
    <row r="75" spans="1:8" ht="64.5" thickBot="1" x14ac:dyDescent="0.3">
      <c r="A75" s="140" t="s">
        <v>186</v>
      </c>
      <c r="B75" s="141" t="s">
        <v>187</v>
      </c>
      <c r="C75" s="142" t="s">
        <v>10</v>
      </c>
      <c r="D75" s="143">
        <v>10.08</v>
      </c>
      <c r="E75" s="144"/>
      <c r="F75" s="145">
        <v>0</v>
      </c>
      <c r="G75" s="44"/>
      <c r="H75" s="63"/>
    </row>
    <row r="76" spans="1:8" ht="17.25" customHeight="1" thickBot="1" x14ac:dyDescent="0.3">
      <c r="A76" s="163" t="s">
        <v>188</v>
      </c>
      <c r="B76" s="164" t="s">
        <v>189</v>
      </c>
      <c r="C76" s="165"/>
      <c r="D76" s="166"/>
      <c r="E76" s="167"/>
      <c r="F76" s="168">
        <v>0</v>
      </c>
      <c r="G76" s="44"/>
      <c r="H76" s="63"/>
    </row>
    <row r="77" spans="1:8" ht="38.25" x14ac:dyDescent="0.25">
      <c r="A77" s="169" t="s">
        <v>190</v>
      </c>
      <c r="B77" s="170" t="s">
        <v>191</v>
      </c>
      <c r="C77" s="84" t="s">
        <v>26</v>
      </c>
      <c r="D77" s="85">
        <v>20</v>
      </c>
      <c r="E77" s="86"/>
      <c r="F77" s="87">
        <v>0</v>
      </c>
      <c r="G77" s="44"/>
      <c r="H77" s="63"/>
    </row>
    <row r="78" spans="1:8" ht="25.5" x14ac:dyDescent="0.25">
      <c r="A78" s="139" t="s">
        <v>192</v>
      </c>
      <c r="B78" s="171" t="s">
        <v>193</v>
      </c>
      <c r="C78" s="120" t="s">
        <v>26</v>
      </c>
      <c r="D78" s="123">
        <v>20</v>
      </c>
      <c r="E78" s="110"/>
      <c r="F78" s="122">
        <v>0</v>
      </c>
      <c r="G78" s="44"/>
      <c r="H78" s="63"/>
    </row>
    <row r="79" spans="1:8" ht="25.5" x14ac:dyDescent="0.25">
      <c r="A79" s="139" t="s">
        <v>194</v>
      </c>
      <c r="B79" s="171" t="s">
        <v>195</v>
      </c>
      <c r="C79" s="120" t="s">
        <v>103</v>
      </c>
      <c r="D79" s="123">
        <v>20.099999999999998</v>
      </c>
      <c r="E79" s="121"/>
      <c r="F79" s="122">
        <v>0</v>
      </c>
      <c r="G79" s="44"/>
      <c r="H79" s="63"/>
    </row>
    <row r="80" spans="1:8" ht="25.5" x14ac:dyDescent="0.25">
      <c r="A80" s="139" t="s">
        <v>196</v>
      </c>
      <c r="B80" s="171" t="s">
        <v>197</v>
      </c>
      <c r="C80" s="120" t="s">
        <v>26</v>
      </c>
      <c r="D80" s="123">
        <v>20</v>
      </c>
      <c r="E80" s="110"/>
      <c r="F80" s="122">
        <v>0</v>
      </c>
      <c r="G80" s="44"/>
      <c r="H80" s="63"/>
    </row>
    <row r="81" spans="1:9" ht="51.75" thickBot="1" x14ac:dyDescent="0.3">
      <c r="A81" s="140" t="s">
        <v>198</v>
      </c>
      <c r="B81" s="18" t="s">
        <v>199</v>
      </c>
      <c r="C81" s="19" t="s">
        <v>26</v>
      </c>
      <c r="D81" s="20">
        <v>20</v>
      </c>
      <c r="E81" s="21"/>
      <c r="F81" s="22">
        <v>0</v>
      </c>
      <c r="G81" s="44"/>
      <c r="H81" s="90"/>
      <c r="I81" s="3"/>
    </row>
    <row r="82" spans="1:9" ht="16.5" customHeight="1" thickBot="1" x14ac:dyDescent="0.3">
      <c r="A82" s="163" t="s">
        <v>200</v>
      </c>
      <c r="B82" s="164" t="s">
        <v>201</v>
      </c>
      <c r="C82" s="165"/>
      <c r="D82" s="166"/>
      <c r="E82" s="167"/>
      <c r="F82" s="168">
        <v>0</v>
      </c>
      <c r="G82" s="44"/>
      <c r="H82" s="63"/>
    </row>
    <row r="83" spans="1:9" ht="38.25" x14ac:dyDescent="0.25">
      <c r="A83" s="169" t="s">
        <v>202</v>
      </c>
      <c r="B83" s="5" t="s">
        <v>203</v>
      </c>
      <c r="C83" s="84" t="s">
        <v>26</v>
      </c>
      <c r="D83" s="85">
        <v>120</v>
      </c>
      <c r="E83" s="137"/>
      <c r="F83" s="87">
        <v>0</v>
      </c>
      <c r="G83" s="44"/>
      <c r="H83" s="63"/>
    </row>
    <row r="84" spans="1:9" ht="25.5" x14ac:dyDescent="0.25">
      <c r="A84" s="139" t="s">
        <v>204</v>
      </c>
      <c r="B84" s="12" t="s">
        <v>205</v>
      </c>
      <c r="C84" s="120" t="s">
        <v>103</v>
      </c>
      <c r="D84" s="123">
        <v>527.64800000000002</v>
      </c>
      <c r="E84" s="121"/>
      <c r="F84" s="122">
        <v>0</v>
      </c>
      <c r="G84" s="44"/>
      <c r="H84" s="63"/>
    </row>
    <row r="85" spans="1:9" ht="25.5" x14ac:dyDescent="0.25">
      <c r="A85" s="139" t="s">
        <v>206</v>
      </c>
      <c r="B85" s="27" t="s">
        <v>207</v>
      </c>
      <c r="C85" s="120" t="s">
        <v>26</v>
      </c>
      <c r="D85" s="123">
        <v>20</v>
      </c>
      <c r="E85" s="121"/>
      <c r="F85" s="122">
        <v>0</v>
      </c>
      <c r="G85" s="44"/>
      <c r="H85" s="63"/>
    </row>
    <row r="86" spans="1:9" ht="40.5" customHeight="1" x14ac:dyDescent="0.25">
      <c r="A86" s="139" t="s">
        <v>208</v>
      </c>
      <c r="B86" s="12" t="s">
        <v>209</v>
      </c>
      <c r="C86" s="120" t="s">
        <v>26</v>
      </c>
      <c r="D86" s="123">
        <v>20</v>
      </c>
      <c r="E86" s="121"/>
      <c r="F86" s="122">
        <v>0</v>
      </c>
      <c r="G86" s="44"/>
      <c r="H86" s="63"/>
    </row>
    <row r="87" spans="1:9" ht="28.5" customHeight="1" x14ac:dyDescent="0.25">
      <c r="A87" s="139" t="s">
        <v>210</v>
      </c>
      <c r="B87" s="12" t="s">
        <v>211</v>
      </c>
      <c r="C87" s="120" t="s">
        <v>26</v>
      </c>
      <c r="D87" s="123">
        <v>100</v>
      </c>
      <c r="E87" s="121"/>
      <c r="F87" s="122">
        <v>0</v>
      </c>
      <c r="G87" s="44"/>
      <c r="H87" s="63"/>
    </row>
    <row r="88" spans="1:9" s="172" customFormat="1" ht="30" customHeight="1" x14ac:dyDescent="0.25">
      <c r="A88" s="139" t="s">
        <v>212</v>
      </c>
      <c r="B88" s="12" t="s">
        <v>213</v>
      </c>
      <c r="C88" s="120" t="s">
        <v>26</v>
      </c>
      <c r="D88" s="123">
        <v>20</v>
      </c>
      <c r="E88" s="121"/>
      <c r="F88" s="122">
        <v>0</v>
      </c>
      <c r="G88" s="44"/>
      <c r="H88" s="63"/>
    </row>
    <row r="89" spans="1:9" s="172" customFormat="1" ht="27" customHeight="1" x14ac:dyDescent="0.25">
      <c r="A89" s="139" t="s">
        <v>214</v>
      </c>
      <c r="B89" s="25" t="s">
        <v>215</v>
      </c>
      <c r="C89" s="108" t="s">
        <v>103</v>
      </c>
      <c r="D89" s="109">
        <v>118.88800000000001</v>
      </c>
      <c r="E89" s="110"/>
      <c r="F89" s="111">
        <v>0</v>
      </c>
      <c r="G89" s="44"/>
      <c r="H89" s="63"/>
    </row>
    <row r="90" spans="1:9" ht="29.25" customHeight="1" x14ac:dyDescent="0.25">
      <c r="A90" s="139" t="s">
        <v>216</v>
      </c>
      <c r="B90" s="25" t="s">
        <v>217</v>
      </c>
      <c r="C90" s="108" t="s">
        <v>103</v>
      </c>
      <c r="D90" s="109">
        <v>46.992000000000004</v>
      </c>
      <c r="E90" s="110"/>
      <c r="F90" s="111">
        <v>0</v>
      </c>
      <c r="G90" s="44"/>
      <c r="H90" s="63"/>
    </row>
    <row r="91" spans="1:9" ht="30" customHeight="1" x14ac:dyDescent="0.25">
      <c r="A91" s="139" t="s">
        <v>218</v>
      </c>
      <c r="B91" s="12" t="s">
        <v>219</v>
      </c>
      <c r="C91" s="120" t="s">
        <v>103</v>
      </c>
      <c r="D91" s="123">
        <v>26.62</v>
      </c>
      <c r="E91" s="121"/>
      <c r="F91" s="122">
        <v>0</v>
      </c>
      <c r="G91" s="44"/>
      <c r="H91" s="63"/>
    </row>
    <row r="92" spans="1:9" ht="30.75" customHeight="1" x14ac:dyDescent="0.25">
      <c r="A92" s="139" t="s">
        <v>220</v>
      </c>
      <c r="B92" s="12" t="s">
        <v>221</v>
      </c>
      <c r="C92" s="120" t="s">
        <v>103</v>
      </c>
      <c r="D92" s="123">
        <v>55.440000000000005</v>
      </c>
      <c r="E92" s="121"/>
      <c r="F92" s="122">
        <v>0</v>
      </c>
      <c r="G92" s="44"/>
      <c r="H92" s="63"/>
    </row>
    <row r="93" spans="1:9" ht="30" customHeight="1" x14ac:dyDescent="0.25">
      <c r="A93" s="139" t="s">
        <v>222</v>
      </c>
      <c r="B93" s="12" t="s">
        <v>223</v>
      </c>
      <c r="C93" s="120" t="s">
        <v>26</v>
      </c>
      <c r="D93" s="123">
        <v>40</v>
      </c>
      <c r="E93" s="121"/>
      <c r="F93" s="122">
        <v>0</v>
      </c>
      <c r="G93" s="44"/>
      <c r="H93" s="63"/>
    </row>
    <row r="94" spans="1:9" ht="28.5" customHeight="1" x14ac:dyDescent="0.25">
      <c r="A94" s="139" t="s">
        <v>224</v>
      </c>
      <c r="B94" s="27" t="s">
        <v>225</v>
      </c>
      <c r="C94" s="120" t="s">
        <v>26</v>
      </c>
      <c r="D94" s="123">
        <v>8</v>
      </c>
      <c r="E94" s="121"/>
      <c r="F94" s="122">
        <v>0</v>
      </c>
      <c r="G94" s="44"/>
      <c r="H94" s="63"/>
    </row>
    <row r="95" spans="1:9" ht="30.75" customHeight="1" x14ac:dyDescent="0.25">
      <c r="A95" s="139" t="s">
        <v>226</v>
      </c>
      <c r="B95" s="27" t="s">
        <v>227</v>
      </c>
      <c r="C95" s="120" t="s">
        <v>26</v>
      </c>
      <c r="D95" s="123">
        <v>1</v>
      </c>
      <c r="E95" s="121"/>
      <c r="F95" s="122">
        <v>0</v>
      </c>
      <c r="G95" s="44"/>
      <c r="H95" s="63"/>
    </row>
    <row r="96" spans="1:9" ht="29.25" customHeight="1" x14ac:dyDescent="0.25">
      <c r="A96" s="139" t="s">
        <v>228</v>
      </c>
      <c r="B96" s="27" t="s">
        <v>229</v>
      </c>
      <c r="C96" s="120" t="s">
        <v>103</v>
      </c>
      <c r="D96" s="123">
        <v>8.2060000000000013</v>
      </c>
      <c r="E96" s="121"/>
      <c r="F96" s="122">
        <v>0</v>
      </c>
      <c r="G96" s="44"/>
      <c r="H96" s="63"/>
    </row>
    <row r="97" spans="1:8" ht="25.5" x14ac:dyDescent="0.25">
      <c r="A97" s="139" t="s">
        <v>230</v>
      </c>
      <c r="B97" s="25" t="str">
        <f>+'[1]HIDROSANITARIO E INCENDIOS'!B23</f>
        <v>SUMINISTRO, TRANSPORTE E INSTALACION DE TUBERÍA AGUA CALIENTE CPVC 1/2"</v>
      </c>
      <c r="C97" s="120" t="str">
        <f>+'[1]HIDROSANITARIO E INCENDIOS'!C23</f>
        <v>m</v>
      </c>
      <c r="D97" s="123">
        <v>105.60000000000001</v>
      </c>
      <c r="E97" s="121"/>
      <c r="F97" s="122">
        <v>0</v>
      </c>
      <c r="G97" s="44"/>
      <c r="H97" s="63"/>
    </row>
    <row r="98" spans="1:8" x14ac:dyDescent="0.25">
      <c r="A98" s="138" t="s">
        <v>231</v>
      </c>
      <c r="B98" s="25" t="s">
        <v>232</v>
      </c>
      <c r="C98" s="120" t="str">
        <f>+'[1]HIDROSANITARIO E INCENDIOS'!C14</f>
        <v>m</v>
      </c>
      <c r="D98" s="123">
        <v>46.64</v>
      </c>
      <c r="E98" s="121"/>
      <c r="F98" s="122">
        <v>0</v>
      </c>
      <c r="G98" s="44"/>
      <c r="H98" s="63"/>
    </row>
    <row r="99" spans="1:8" ht="25.5" x14ac:dyDescent="0.25">
      <c r="A99" s="138" t="s">
        <v>233</v>
      </c>
      <c r="B99" s="25" t="s">
        <v>234</v>
      </c>
      <c r="C99" s="173" t="str">
        <f>+'[1]HIDROSANITARIO E INCENDIOS'!C18</f>
        <v>m</v>
      </c>
      <c r="D99" s="123">
        <v>0.55000000000000004</v>
      </c>
      <c r="E99" s="121"/>
      <c r="F99" s="122">
        <v>0</v>
      </c>
      <c r="G99" s="44"/>
      <c r="H99" s="63"/>
    </row>
    <row r="100" spans="1:8" ht="39" thickBot="1" x14ac:dyDescent="0.3">
      <c r="A100" s="174" t="s">
        <v>235</v>
      </c>
      <c r="B100" s="175" t="s">
        <v>236</v>
      </c>
      <c r="C100" s="176" t="s">
        <v>75</v>
      </c>
      <c r="D100" s="177">
        <v>1</v>
      </c>
      <c r="E100" s="178">
        <f>+'ANEXO URBANISMO'!F22</f>
        <v>0</v>
      </c>
      <c r="F100" s="179">
        <v>0</v>
      </c>
      <c r="G100" s="44"/>
      <c r="H100" s="63"/>
    </row>
    <row r="101" spans="1:8" ht="19.5" customHeight="1" thickBot="1" x14ac:dyDescent="0.3">
      <c r="A101" s="150" t="s">
        <v>237</v>
      </c>
      <c r="B101" s="151" t="s">
        <v>39</v>
      </c>
      <c r="C101" s="152"/>
      <c r="D101" s="153"/>
      <c r="E101" s="154"/>
      <c r="F101" s="155">
        <v>0</v>
      </c>
      <c r="G101" s="44"/>
      <c r="H101" s="63"/>
    </row>
    <row r="102" spans="1:8" ht="29.25" customHeight="1" x14ac:dyDescent="0.25">
      <c r="A102" s="156" t="s">
        <v>238</v>
      </c>
      <c r="B102" s="180" t="s">
        <v>239</v>
      </c>
      <c r="C102" s="157" t="s">
        <v>26</v>
      </c>
      <c r="D102" s="158">
        <v>20</v>
      </c>
      <c r="E102" s="181"/>
      <c r="F102" s="160">
        <v>0</v>
      </c>
      <c r="G102" s="44"/>
      <c r="H102" s="63"/>
    </row>
    <row r="103" spans="1:8" ht="31.5" customHeight="1" x14ac:dyDescent="0.25">
      <c r="A103" s="161" t="s">
        <v>240</v>
      </c>
      <c r="B103" s="89" t="s">
        <v>241</v>
      </c>
      <c r="C103" s="120" t="s">
        <v>26</v>
      </c>
      <c r="D103" s="158">
        <v>20</v>
      </c>
      <c r="E103" s="121"/>
      <c r="F103" s="122">
        <v>0</v>
      </c>
      <c r="G103" s="44"/>
      <c r="H103" s="63"/>
    </row>
    <row r="104" spans="1:8" ht="34.5" customHeight="1" x14ac:dyDescent="0.25">
      <c r="A104" s="161" t="s">
        <v>242</v>
      </c>
      <c r="B104" s="89" t="s">
        <v>243</v>
      </c>
      <c r="C104" s="120" t="s">
        <v>26</v>
      </c>
      <c r="D104" s="158">
        <v>60</v>
      </c>
      <c r="E104" s="121"/>
      <c r="F104" s="122">
        <v>0</v>
      </c>
      <c r="G104" s="44"/>
      <c r="H104" s="63"/>
    </row>
    <row r="105" spans="1:8" ht="51" x14ac:dyDescent="0.25">
      <c r="A105" s="156" t="s">
        <v>244</v>
      </c>
      <c r="B105" s="182" t="s">
        <v>245</v>
      </c>
      <c r="C105" s="120" t="s">
        <v>26</v>
      </c>
      <c r="D105" s="158">
        <v>220</v>
      </c>
      <c r="E105" s="15"/>
      <c r="F105" s="122">
        <v>0</v>
      </c>
      <c r="G105" s="44"/>
      <c r="H105" s="63"/>
    </row>
    <row r="106" spans="1:8" ht="25.5" x14ac:dyDescent="0.25">
      <c r="A106" s="161" t="s">
        <v>246</v>
      </c>
      <c r="B106" s="171" t="s">
        <v>247</v>
      </c>
      <c r="C106" s="120" t="s">
        <v>26</v>
      </c>
      <c r="D106" s="158">
        <v>120</v>
      </c>
      <c r="E106" s="121"/>
      <c r="F106" s="122">
        <v>0</v>
      </c>
      <c r="G106" s="44"/>
      <c r="H106" s="63"/>
    </row>
    <row r="107" spans="1:8" x14ac:dyDescent="0.25">
      <c r="A107" s="161" t="s">
        <v>248</v>
      </c>
      <c r="B107" s="182" t="s">
        <v>249</v>
      </c>
      <c r="C107" s="120" t="s">
        <v>26</v>
      </c>
      <c r="D107" s="158">
        <v>20</v>
      </c>
      <c r="E107" s="121"/>
      <c r="F107" s="122">
        <v>0</v>
      </c>
      <c r="G107" s="44"/>
      <c r="H107" s="63"/>
    </row>
    <row r="108" spans="1:8" ht="51" x14ac:dyDescent="0.25">
      <c r="A108" s="156" t="s">
        <v>250</v>
      </c>
      <c r="B108" s="182" t="s">
        <v>251</v>
      </c>
      <c r="C108" s="120" t="s">
        <v>26</v>
      </c>
      <c r="D108" s="158">
        <v>220</v>
      </c>
      <c r="E108" s="121"/>
      <c r="F108" s="122">
        <v>0</v>
      </c>
      <c r="G108" s="44"/>
      <c r="H108" s="63"/>
    </row>
    <row r="109" spans="1:8" ht="51" x14ac:dyDescent="0.25">
      <c r="A109" s="161" t="s">
        <v>252</v>
      </c>
      <c r="B109" s="183" t="s">
        <v>253</v>
      </c>
      <c r="C109" s="120" t="s">
        <v>26</v>
      </c>
      <c r="D109" s="158">
        <v>60</v>
      </c>
      <c r="E109" s="121"/>
      <c r="F109" s="122">
        <v>0</v>
      </c>
      <c r="G109" s="44"/>
      <c r="H109" s="63"/>
    </row>
    <row r="110" spans="1:8" ht="38.25" x14ac:dyDescent="0.25">
      <c r="A110" s="161" t="s">
        <v>254</v>
      </c>
      <c r="B110" s="184" t="s">
        <v>255</v>
      </c>
      <c r="C110" s="120" t="s">
        <v>26</v>
      </c>
      <c r="D110" s="158">
        <v>100</v>
      </c>
      <c r="E110" s="121"/>
      <c r="F110" s="122">
        <v>0</v>
      </c>
      <c r="G110" s="44"/>
      <c r="H110" s="63"/>
    </row>
    <row r="111" spans="1:8" ht="38.25" x14ac:dyDescent="0.25">
      <c r="A111" s="156" t="s">
        <v>256</v>
      </c>
      <c r="B111" s="185" t="s">
        <v>257</v>
      </c>
      <c r="C111" s="120" t="s">
        <v>26</v>
      </c>
      <c r="D111" s="158">
        <v>20</v>
      </c>
      <c r="E111" s="15"/>
      <c r="F111" s="122">
        <v>0</v>
      </c>
      <c r="G111" s="44"/>
      <c r="H111" s="63"/>
    </row>
    <row r="112" spans="1:8" ht="25.5" x14ac:dyDescent="0.25">
      <c r="A112" s="161" t="s">
        <v>258</v>
      </c>
      <c r="B112" s="42" t="s">
        <v>259</v>
      </c>
      <c r="C112" s="120" t="s">
        <v>10</v>
      </c>
      <c r="D112" s="158">
        <v>622</v>
      </c>
      <c r="E112" s="121"/>
      <c r="F112" s="122">
        <v>0</v>
      </c>
      <c r="G112" s="44"/>
      <c r="H112" s="63"/>
    </row>
    <row r="113" spans="1:8" ht="38.25" x14ac:dyDescent="0.25">
      <c r="A113" s="161" t="s">
        <v>260</v>
      </c>
      <c r="B113" s="42" t="s">
        <v>261</v>
      </c>
      <c r="C113" s="120" t="s">
        <v>26</v>
      </c>
      <c r="D113" s="158">
        <v>21</v>
      </c>
      <c r="E113" s="121"/>
      <c r="F113" s="122">
        <v>0</v>
      </c>
      <c r="G113" s="44"/>
      <c r="H113" s="63"/>
    </row>
    <row r="114" spans="1:8" ht="25.5" x14ac:dyDescent="0.25">
      <c r="A114" s="156" t="s">
        <v>262</v>
      </c>
      <c r="B114" s="42" t="s">
        <v>263</v>
      </c>
      <c r="C114" s="120" t="s">
        <v>10</v>
      </c>
      <c r="D114" s="158">
        <v>595</v>
      </c>
      <c r="E114" s="121"/>
      <c r="F114" s="122">
        <v>0</v>
      </c>
      <c r="G114" s="44"/>
      <c r="H114" s="63"/>
    </row>
    <row r="115" spans="1:8" ht="25.5" x14ac:dyDescent="0.25">
      <c r="A115" s="161" t="s">
        <v>264</v>
      </c>
      <c r="B115" s="42" t="s">
        <v>265</v>
      </c>
      <c r="C115" s="120" t="s">
        <v>26</v>
      </c>
      <c r="D115" s="158">
        <v>20</v>
      </c>
      <c r="E115" s="15"/>
      <c r="F115" s="122">
        <v>0</v>
      </c>
      <c r="G115" s="44"/>
      <c r="H115" s="63"/>
    </row>
    <row r="116" spans="1:8" ht="25.5" x14ac:dyDescent="0.25">
      <c r="A116" s="161" t="s">
        <v>266</v>
      </c>
      <c r="B116" s="42" t="s">
        <v>267</v>
      </c>
      <c r="C116" s="120" t="s">
        <v>26</v>
      </c>
      <c r="D116" s="158">
        <v>1</v>
      </c>
      <c r="E116" s="121"/>
      <c r="F116" s="122">
        <v>0</v>
      </c>
      <c r="G116" s="44"/>
      <c r="H116" s="63"/>
    </row>
    <row r="117" spans="1:8" x14ac:dyDescent="0.25">
      <c r="A117" s="156" t="s">
        <v>268</v>
      </c>
      <c r="B117" s="186" t="s">
        <v>269</v>
      </c>
      <c r="C117" s="120" t="s">
        <v>26</v>
      </c>
      <c r="D117" s="158">
        <v>20</v>
      </c>
      <c r="E117" s="15"/>
      <c r="F117" s="122">
        <v>0</v>
      </c>
      <c r="G117" s="44"/>
      <c r="H117" s="63"/>
    </row>
    <row r="118" spans="1:8" x14ac:dyDescent="0.25">
      <c r="A118" s="161" t="s">
        <v>270</v>
      </c>
      <c r="B118" s="187" t="s">
        <v>271</v>
      </c>
      <c r="C118" s="173" t="s">
        <v>26</v>
      </c>
      <c r="D118" s="158">
        <v>20</v>
      </c>
      <c r="E118" s="15"/>
      <c r="F118" s="188">
        <v>0</v>
      </c>
      <c r="G118" s="44"/>
      <c r="H118" s="63"/>
    </row>
    <row r="119" spans="1:8" ht="26.25" thickBot="1" x14ac:dyDescent="0.3">
      <c r="A119" s="189" t="s">
        <v>272</v>
      </c>
      <c r="B119" s="190" t="s">
        <v>273</v>
      </c>
      <c r="C119" s="120" t="s">
        <v>75</v>
      </c>
      <c r="D119" s="158">
        <v>1</v>
      </c>
      <c r="E119" s="121">
        <f>+'ANEXO URBANISMO'!F37</f>
        <v>0</v>
      </c>
      <c r="F119" s="122">
        <v>0</v>
      </c>
      <c r="G119" s="44"/>
      <c r="H119" s="63"/>
    </row>
    <row r="120" spans="1:8" ht="15.75" customHeight="1" thickBot="1" x14ac:dyDescent="0.3">
      <c r="A120" s="150" t="s">
        <v>274</v>
      </c>
      <c r="B120" s="151" t="s">
        <v>275</v>
      </c>
      <c r="C120" s="152"/>
      <c r="D120" s="153"/>
      <c r="E120" s="154"/>
      <c r="F120" s="155">
        <v>0</v>
      </c>
      <c r="G120" s="44"/>
      <c r="H120" s="63"/>
    </row>
    <row r="121" spans="1:8" ht="66.75" customHeight="1" thickBot="1" x14ac:dyDescent="0.3">
      <c r="A121" s="191" t="s">
        <v>276</v>
      </c>
      <c r="B121" s="192" t="s">
        <v>277</v>
      </c>
      <c r="C121" s="193" t="s">
        <v>26</v>
      </c>
      <c r="D121" s="194">
        <v>1</v>
      </c>
      <c r="E121" s="195"/>
      <c r="F121" s="75">
        <v>0</v>
      </c>
      <c r="G121" s="44"/>
      <c r="H121" s="63"/>
    </row>
    <row r="122" spans="1:8" ht="15" customHeight="1" thickBot="1" x14ac:dyDescent="0.3">
      <c r="A122" s="53"/>
      <c r="B122" s="54"/>
      <c r="C122" s="54"/>
      <c r="D122" s="55"/>
      <c r="E122" s="196"/>
      <c r="F122" s="56">
        <v>0</v>
      </c>
      <c r="G122" s="44"/>
      <c r="H122" s="63"/>
    </row>
    <row r="123" spans="1:8" ht="13.5" thickBot="1" x14ac:dyDescent="0.3">
      <c r="A123" s="325" t="s">
        <v>278</v>
      </c>
      <c r="B123" s="326"/>
      <c r="C123" s="326"/>
      <c r="D123" s="326"/>
      <c r="E123" s="326"/>
      <c r="F123" s="197">
        <v>0</v>
      </c>
      <c r="G123" s="44"/>
      <c r="H123" s="3"/>
    </row>
    <row r="124" spans="1:8" s="172" customFormat="1" x14ac:dyDescent="0.25">
      <c r="A124" s="327" t="s">
        <v>279</v>
      </c>
      <c r="B124" s="328"/>
      <c r="C124" s="328"/>
      <c r="D124" s="328"/>
      <c r="E124" s="198">
        <v>0</v>
      </c>
      <c r="F124" s="199">
        <v>0</v>
      </c>
      <c r="G124" s="200"/>
    </row>
    <row r="125" spans="1:8" s="172" customFormat="1" x14ac:dyDescent="0.25">
      <c r="A125" s="327" t="s">
        <v>280</v>
      </c>
      <c r="B125" s="328"/>
      <c r="C125" s="328"/>
      <c r="D125" s="328"/>
      <c r="E125" s="198">
        <v>0</v>
      </c>
      <c r="F125" s="199">
        <v>0</v>
      </c>
      <c r="G125" s="200"/>
    </row>
    <row r="126" spans="1:8" s="172" customFormat="1" ht="13.5" thickBot="1" x14ac:dyDescent="0.25">
      <c r="A126" s="329" t="s">
        <v>281</v>
      </c>
      <c r="B126" s="330"/>
      <c r="C126" s="330"/>
      <c r="D126" s="330"/>
      <c r="E126" s="201">
        <v>0</v>
      </c>
      <c r="F126" s="202">
        <v>0</v>
      </c>
      <c r="G126" s="200"/>
    </row>
    <row r="127" spans="1:8" s="172" customFormat="1" x14ac:dyDescent="0.2">
      <c r="A127" s="331" t="s">
        <v>282</v>
      </c>
      <c r="B127" s="332"/>
      <c r="C127" s="332"/>
      <c r="D127" s="332"/>
      <c r="E127" s="332"/>
      <c r="F127" s="203">
        <v>0</v>
      </c>
    </row>
    <row r="128" spans="1:8" s="172" customFormat="1" ht="13.5" thickBot="1" x14ac:dyDescent="0.25">
      <c r="A128" s="321" t="s">
        <v>283</v>
      </c>
      <c r="B128" s="322"/>
      <c r="C128" s="322"/>
      <c r="D128" s="322"/>
      <c r="E128" s="322"/>
      <c r="F128" s="204">
        <v>0</v>
      </c>
    </row>
    <row r="129" spans="1:6" s="172" customFormat="1" ht="13.5" thickBot="1" x14ac:dyDescent="0.25">
      <c r="A129" s="323" t="s">
        <v>284</v>
      </c>
      <c r="B129" s="324"/>
      <c r="C129" s="324"/>
      <c r="D129" s="324"/>
      <c r="E129" s="324"/>
      <c r="F129" s="205">
        <v>0</v>
      </c>
    </row>
  </sheetData>
  <mergeCells count="14">
    <mergeCell ref="A3:F3"/>
    <mergeCell ref="A4:A5"/>
    <mergeCell ref="B4:B5"/>
    <mergeCell ref="C4:C5"/>
    <mergeCell ref="D4:D5"/>
    <mergeCell ref="E4:E5"/>
    <mergeCell ref="F4:F5"/>
    <mergeCell ref="A128:E128"/>
    <mergeCell ref="A129:E129"/>
    <mergeCell ref="A123:E123"/>
    <mergeCell ref="A124:D124"/>
    <mergeCell ref="A125:D125"/>
    <mergeCell ref="A126:D126"/>
    <mergeCell ref="A127:E1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3:I84"/>
  <sheetViews>
    <sheetView zoomScale="90" zoomScaleNormal="90" workbookViewId="0">
      <selection activeCell="F15" sqref="F15"/>
    </sheetView>
  </sheetViews>
  <sheetFormatPr baseColWidth="10" defaultColWidth="11.42578125" defaultRowHeight="12.75" x14ac:dyDescent="0.25"/>
  <cols>
    <col min="1" max="1" width="6.42578125" style="1" bestFit="1" customWidth="1"/>
    <col min="2" max="2" width="51.140625" style="2" customWidth="1"/>
    <col min="3" max="3" width="6.5703125" style="2" customWidth="1"/>
    <col min="4" max="4" width="12.42578125" style="2" bestFit="1" customWidth="1"/>
    <col min="5" max="5" width="15.85546875" style="2" bestFit="1" customWidth="1"/>
    <col min="6" max="6" width="17.140625" style="3" bestFit="1" customWidth="1"/>
    <col min="7" max="7" width="19" style="2" customWidth="1"/>
    <col min="8" max="8" width="14.28515625" style="2" bestFit="1" customWidth="1"/>
    <col min="9" max="16384" width="11.42578125" style="2"/>
  </cols>
  <sheetData>
    <row r="3" spans="1:9" ht="13.5" thickBot="1" x14ac:dyDescent="0.3"/>
    <row r="4" spans="1:9" s="286" customFormat="1" ht="22.5" customHeight="1" thickBot="1" x14ac:dyDescent="0.3">
      <c r="A4" s="347" t="s">
        <v>361</v>
      </c>
      <c r="B4" s="348"/>
      <c r="C4" s="348"/>
      <c r="D4" s="348"/>
      <c r="E4" s="348"/>
      <c r="F4" s="349"/>
    </row>
    <row r="5" spans="1:9" s="286" customFormat="1" ht="12.75" customHeight="1" x14ac:dyDescent="0.25">
      <c r="A5" s="350" t="s">
        <v>0</v>
      </c>
      <c r="B5" s="352" t="s">
        <v>1</v>
      </c>
      <c r="C5" s="352" t="s">
        <v>2</v>
      </c>
      <c r="D5" s="352" t="s">
        <v>3</v>
      </c>
      <c r="E5" s="354" t="s">
        <v>4</v>
      </c>
      <c r="F5" s="356" t="s">
        <v>5</v>
      </c>
    </row>
    <row r="6" spans="1:9" s="286" customFormat="1" ht="13.5" thickBot="1" x14ac:dyDescent="0.3">
      <c r="A6" s="351"/>
      <c r="B6" s="353"/>
      <c r="C6" s="353"/>
      <c r="D6" s="353"/>
      <c r="E6" s="355"/>
      <c r="F6" s="357"/>
    </row>
    <row r="7" spans="1:9" s="286" customFormat="1" ht="13.5" thickBot="1" x14ac:dyDescent="0.3">
      <c r="A7" s="287">
        <v>1</v>
      </c>
      <c r="B7" s="288" t="s">
        <v>6</v>
      </c>
      <c r="C7" s="288"/>
      <c r="D7" s="289"/>
      <c r="E7" s="290"/>
      <c r="F7" s="291">
        <v>0</v>
      </c>
    </row>
    <row r="8" spans="1:9" x14ac:dyDescent="0.25">
      <c r="A8" s="4">
        <v>1.01</v>
      </c>
      <c r="B8" s="5" t="s">
        <v>7</v>
      </c>
      <c r="C8" s="6" t="s">
        <v>8</v>
      </c>
      <c r="D8" s="7">
        <f>+'[1]CANT. URBANISMO'!C9</f>
        <v>375.16999999999996</v>
      </c>
      <c r="E8" s="8"/>
      <c r="F8" s="9">
        <v>0</v>
      </c>
      <c r="I8" s="10"/>
    </row>
    <row r="9" spans="1:9" ht="25.5" x14ac:dyDescent="0.25">
      <c r="A9" s="11">
        <v>1.02</v>
      </c>
      <c r="B9" s="12" t="s">
        <v>9</v>
      </c>
      <c r="C9" s="13" t="s">
        <v>10</v>
      </c>
      <c r="D9" s="14">
        <f>+'[1]CANT. URBANISMO'!C12</f>
        <v>146.75</v>
      </c>
      <c r="E9" s="15"/>
      <c r="F9" s="16">
        <v>0</v>
      </c>
      <c r="I9" s="10"/>
    </row>
    <row r="10" spans="1:9" ht="25.5" x14ac:dyDescent="0.25">
      <c r="A10" s="11">
        <v>1.03</v>
      </c>
      <c r="B10" s="12" t="s">
        <v>11</v>
      </c>
      <c r="C10" s="13" t="s">
        <v>8</v>
      </c>
      <c r="D10" s="14">
        <f>+'[1]CANT. URBANISMO'!C36</f>
        <v>10</v>
      </c>
      <c r="E10" s="15"/>
      <c r="F10" s="16">
        <v>0</v>
      </c>
      <c r="I10" s="10"/>
    </row>
    <row r="11" spans="1:9" ht="25.5" x14ac:dyDescent="0.25">
      <c r="A11" s="11">
        <v>1.04</v>
      </c>
      <c r="B11" s="12" t="s">
        <v>12</v>
      </c>
      <c r="C11" s="13" t="s">
        <v>8</v>
      </c>
      <c r="D11" s="14">
        <f>+'[1]CANT. URBANISMO'!C15</f>
        <v>16.25</v>
      </c>
      <c r="E11" s="15"/>
      <c r="F11" s="16">
        <v>0</v>
      </c>
      <c r="I11" s="10"/>
    </row>
    <row r="12" spans="1:9" ht="26.25" thickBot="1" x14ac:dyDescent="0.3">
      <c r="A12" s="17">
        <v>1.05</v>
      </c>
      <c r="B12" s="18" t="s">
        <v>13</v>
      </c>
      <c r="C12" s="19" t="s">
        <v>10</v>
      </c>
      <c r="D12" s="20">
        <f>+'[1]CANT. URBANISMO'!C12</f>
        <v>146.75</v>
      </c>
      <c r="E12" s="21"/>
      <c r="F12" s="22">
        <v>0</v>
      </c>
      <c r="I12" s="10"/>
    </row>
    <row r="13" spans="1:9" s="286" customFormat="1" x14ac:dyDescent="0.25">
      <c r="A13" s="292">
        <v>2</v>
      </c>
      <c r="B13" s="293" t="s">
        <v>14</v>
      </c>
      <c r="C13" s="294"/>
      <c r="D13" s="295"/>
      <c r="E13" s="296"/>
      <c r="F13" s="135">
        <v>0</v>
      </c>
      <c r="I13" s="297"/>
    </row>
    <row r="14" spans="1:9" x14ac:dyDescent="0.25">
      <c r="A14" s="11">
        <v>2.0099999999999998</v>
      </c>
      <c r="B14" s="12" t="s">
        <v>15</v>
      </c>
      <c r="C14" s="13" t="s">
        <v>16</v>
      </c>
      <c r="D14" s="14">
        <f>+'[1]CANT. ACUE Y ALCA'!D19</f>
        <v>328.06799999999998</v>
      </c>
      <c r="E14" s="15"/>
      <c r="F14" s="16">
        <v>0</v>
      </c>
      <c r="I14" s="10"/>
    </row>
    <row r="15" spans="1:9" ht="25.5" x14ac:dyDescent="0.25">
      <c r="A15" s="11">
        <v>2.02</v>
      </c>
      <c r="B15" s="12" t="s">
        <v>17</v>
      </c>
      <c r="C15" s="13" t="s">
        <v>16</v>
      </c>
      <c r="D15" s="14">
        <f>+'[1]CANT. ACUE Y ALCA'!D24</f>
        <v>62.718000000000004</v>
      </c>
      <c r="E15" s="15"/>
      <c r="F15" s="24">
        <v>0</v>
      </c>
      <c r="I15" s="10"/>
    </row>
    <row r="16" spans="1:9" ht="13.5" thickBot="1" x14ac:dyDescent="0.3">
      <c r="A16" s="11">
        <v>2.0299999999999998</v>
      </c>
      <c r="B16" s="12" t="s">
        <v>18</v>
      </c>
      <c r="C16" s="13" t="s">
        <v>16</v>
      </c>
      <c r="D16" s="14">
        <f>+'[1]CANT. ACUE Y ALCA'!D29</f>
        <v>308.80200000000002</v>
      </c>
      <c r="E16" s="15"/>
      <c r="F16" s="24">
        <v>0</v>
      </c>
      <c r="I16" s="10"/>
    </row>
    <row r="17" spans="1:9" s="286" customFormat="1" x14ac:dyDescent="0.25">
      <c r="A17" s="298">
        <v>3</v>
      </c>
      <c r="B17" s="299" t="s">
        <v>19</v>
      </c>
      <c r="C17" s="288"/>
      <c r="D17" s="289"/>
      <c r="E17" s="300"/>
      <c r="F17" s="291">
        <v>0</v>
      </c>
      <c r="I17" s="297"/>
    </row>
    <row r="18" spans="1:9" ht="28.5" customHeight="1" x14ac:dyDescent="0.25">
      <c r="A18" s="11">
        <v>3.01</v>
      </c>
      <c r="B18" s="25" t="s">
        <v>20</v>
      </c>
      <c r="C18" s="13" t="s">
        <v>8</v>
      </c>
      <c r="D18" s="14">
        <f>+'[1]CANT. URBANISMO'!C18</f>
        <v>104.66999999999999</v>
      </c>
      <c r="E18" s="15"/>
      <c r="F18" s="24">
        <v>0</v>
      </c>
      <c r="I18" s="10"/>
    </row>
    <row r="19" spans="1:9" x14ac:dyDescent="0.25">
      <c r="A19" s="11">
        <v>3.02</v>
      </c>
      <c r="B19" s="12" t="s">
        <v>21</v>
      </c>
      <c r="C19" s="13" t="s">
        <v>16</v>
      </c>
      <c r="D19" s="14">
        <f>+'[1]CANT. URBANISMO'!E22+'[1]CANT. URBANISMO'!E25</f>
        <v>26.527000000000001</v>
      </c>
      <c r="E19" s="15"/>
      <c r="F19" s="24">
        <v>0</v>
      </c>
      <c r="I19" s="10"/>
    </row>
    <row r="20" spans="1:9" ht="25.5" x14ac:dyDescent="0.25">
      <c r="A20" s="11">
        <v>3.03</v>
      </c>
      <c r="B20" s="12" t="s">
        <v>22</v>
      </c>
      <c r="C20" s="13" t="s">
        <v>8</v>
      </c>
      <c r="D20" s="14">
        <f>+'[1]CANT. URBANISMO'!C33</f>
        <v>109.9</v>
      </c>
      <c r="E20" s="26"/>
      <c r="F20" s="24">
        <v>0</v>
      </c>
      <c r="I20" s="10"/>
    </row>
    <row r="21" spans="1:9" ht="26.25" thickBot="1" x14ac:dyDescent="0.3">
      <c r="A21" s="11">
        <v>3.04</v>
      </c>
      <c r="B21" s="12" t="s">
        <v>23</v>
      </c>
      <c r="C21" s="13" t="s">
        <v>16</v>
      </c>
      <c r="D21" s="14">
        <f>+'[1]CANT. URBANISMO'!E46</f>
        <v>27.214200000000002</v>
      </c>
      <c r="E21" s="26"/>
      <c r="F21" s="24">
        <v>0</v>
      </c>
      <c r="I21" s="10"/>
    </row>
    <row r="22" spans="1:9" s="286" customFormat="1" ht="26.25" thickBot="1" x14ac:dyDescent="0.3">
      <c r="A22" s="301">
        <v>4</v>
      </c>
      <c r="B22" s="302" t="s">
        <v>24</v>
      </c>
      <c r="C22" s="303"/>
      <c r="D22" s="304"/>
      <c r="E22" s="305"/>
      <c r="F22" s="62">
        <v>0</v>
      </c>
      <c r="I22" s="297"/>
    </row>
    <row r="23" spans="1:9" ht="25.5" x14ac:dyDescent="0.25">
      <c r="A23" s="11">
        <v>4.01</v>
      </c>
      <c r="B23" s="12" t="s">
        <v>25</v>
      </c>
      <c r="C23" s="13" t="s">
        <v>26</v>
      </c>
      <c r="D23" s="14">
        <f>+'[1]CANT. ACUE Y ALCA'!D40</f>
        <v>1</v>
      </c>
      <c r="E23" s="15"/>
      <c r="F23" s="16">
        <v>0</v>
      </c>
      <c r="I23" s="10"/>
    </row>
    <row r="24" spans="1:9" ht="25.5" x14ac:dyDescent="0.25">
      <c r="A24" s="11">
        <v>4.0199999999999996</v>
      </c>
      <c r="B24" s="12" t="s">
        <v>27</v>
      </c>
      <c r="C24" s="13" t="s">
        <v>10</v>
      </c>
      <c r="D24" s="14">
        <f>ROUND('[1]CANT. ACUE Y ALCA'!D44,2)</f>
        <v>87.1</v>
      </c>
      <c r="E24" s="15"/>
      <c r="F24" s="24">
        <v>0</v>
      </c>
      <c r="I24" s="10"/>
    </row>
    <row r="25" spans="1:9" ht="25.5" x14ac:dyDescent="0.25">
      <c r="A25" s="11">
        <v>4.03</v>
      </c>
      <c r="B25" s="12" t="s">
        <v>28</v>
      </c>
      <c r="C25" s="13" t="s">
        <v>16</v>
      </c>
      <c r="D25" s="14">
        <f>+'[1]CANT. ACUE Y ALCA'!D56</f>
        <v>0.375</v>
      </c>
      <c r="E25" s="15"/>
      <c r="F25" s="24">
        <v>0</v>
      </c>
      <c r="I25" s="10"/>
    </row>
    <row r="26" spans="1:9" ht="38.25" x14ac:dyDescent="0.25">
      <c r="A26" s="11">
        <v>4.04</v>
      </c>
      <c r="B26" s="12" t="s">
        <v>29</v>
      </c>
      <c r="C26" s="13" t="s">
        <v>26</v>
      </c>
      <c r="D26" s="14">
        <f>+'[1]CANT. ACUE Y ALCA'!D79</f>
        <v>1</v>
      </c>
      <c r="E26" s="15"/>
      <c r="F26" s="24">
        <v>0</v>
      </c>
      <c r="I26" s="10"/>
    </row>
    <row r="27" spans="1:9" ht="25.5" x14ac:dyDescent="0.25">
      <c r="A27" s="11">
        <v>4.05</v>
      </c>
      <c r="B27" s="12" t="s">
        <v>30</v>
      </c>
      <c r="C27" s="13" t="s">
        <v>26</v>
      </c>
      <c r="D27" s="14">
        <f>+'[1]CANT. ACUE Y ALCA'!D87</f>
        <v>1</v>
      </c>
      <c r="E27" s="15"/>
      <c r="F27" s="24">
        <v>0</v>
      </c>
      <c r="I27" s="10"/>
    </row>
    <row r="28" spans="1:9" ht="40.5" customHeight="1" x14ac:dyDescent="0.25">
      <c r="A28" s="11">
        <v>4.0599999999999996</v>
      </c>
      <c r="B28" s="12" t="s">
        <v>31</v>
      </c>
      <c r="C28" s="13" t="s">
        <v>10</v>
      </c>
      <c r="D28" s="14">
        <f>+'[1]CANT. ACUE Y ALCA'!D83</f>
        <v>1</v>
      </c>
      <c r="E28" s="15"/>
      <c r="F28" s="24">
        <v>0</v>
      </c>
      <c r="I28" s="10"/>
    </row>
    <row r="29" spans="1:9" ht="25.5" x14ac:dyDescent="0.25">
      <c r="A29" s="11">
        <v>4.07</v>
      </c>
      <c r="B29" s="12" t="s">
        <v>32</v>
      </c>
      <c r="C29" s="13" t="s">
        <v>10</v>
      </c>
      <c r="D29" s="14">
        <f>+'[1]CANT. ACUE Y ALCA'!D71</f>
        <v>20.7</v>
      </c>
      <c r="E29" s="15"/>
      <c r="F29" s="24">
        <v>0</v>
      </c>
      <c r="I29" s="10"/>
    </row>
    <row r="30" spans="1:9" ht="38.25" x14ac:dyDescent="0.25">
      <c r="A30" s="11">
        <v>4.08</v>
      </c>
      <c r="B30" s="12" t="s">
        <v>33</v>
      </c>
      <c r="C30" s="13" t="s">
        <v>26</v>
      </c>
      <c r="D30" s="14">
        <f>+'[1]CANT. ACUE Y ALCA'!D91</f>
        <v>5</v>
      </c>
      <c r="E30" s="15"/>
      <c r="F30" s="24">
        <v>0</v>
      </c>
      <c r="I30" s="10"/>
    </row>
    <row r="31" spans="1:9" ht="66" customHeight="1" x14ac:dyDescent="0.25">
      <c r="A31" s="11">
        <v>4.09</v>
      </c>
      <c r="B31" s="12" t="s">
        <v>34</v>
      </c>
      <c r="C31" s="13" t="s">
        <v>26</v>
      </c>
      <c r="D31" s="14">
        <f>+'[1]CANT. ACUE Y ALCA'!D52</f>
        <v>1</v>
      </c>
      <c r="E31" s="15"/>
      <c r="F31" s="24">
        <v>0</v>
      </c>
      <c r="I31" s="10"/>
    </row>
    <row r="32" spans="1:9" ht="39" customHeight="1" x14ac:dyDescent="0.25">
      <c r="A32" s="11">
        <v>4.0999999999999996</v>
      </c>
      <c r="B32" s="12" t="s">
        <v>35</v>
      </c>
      <c r="C32" s="13" t="s">
        <v>26</v>
      </c>
      <c r="D32" s="14">
        <f>+'[1]CANT. ACUE Y ALCA'!D60</f>
        <v>1</v>
      </c>
      <c r="E32" s="15"/>
      <c r="F32" s="24">
        <v>0</v>
      </c>
      <c r="I32" s="10"/>
    </row>
    <row r="33" spans="1:9" ht="89.25" x14ac:dyDescent="0.25">
      <c r="A33" s="11">
        <v>4.1100000000000003</v>
      </c>
      <c r="B33" s="27" t="s">
        <v>36</v>
      </c>
      <c r="C33" s="13" t="s">
        <v>26</v>
      </c>
      <c r="D33" s="14">
        <f>'[1]CANT. ACUE Y ALCA'!D97</f>
        <v>1</v>
      </c>
      <c r="E33" s="15"/>
      <c r="F33" s="24">
        <v>0</v>
      </c>
      <c r="G33" s="10"/>
      <c r="I33" s="10"/>
    </row>
    <row r="34" spans="1:9" ht="25.5" x14ac:dyDescent="0.25">
      <c r="A34" s="28">
        <v>4.12</v>
      </c>
      <c r="B34" s="27" t="s">
        <v>37</v>
      </c>
      <c r="C34" s="13" t="s">
        <v>10</v>
      </c>
      <c r="D34" s="14">
        <f>+'[1]CANT. ACUE Y ALCA'!D67</f>
        <v>50</v>
      </c>
      <c r="E34" s="15"/>
      <c r="F34" s="29">
        <v>0</v>
      </c>
      <c r="G34" s="10"/>
      <c r="I34" s="10"/>
    </row>
    <row r="35" spans="1:9" ht="25.5" x14ac:dyDescent="0.25">
      <c r="A35" s="28">
        <v>4.13</v>
      </c>
      <c r="B35" s="27" t="s">
        <v>27</v>
      </c>
      <c r="C35" s="13" t="s">
        <v>10</v>
      </c>
      <c r="D35" s="14">
        <f>+'[1]CANT. ACUE Y ALCA'!D48</f>
        <v>2</v>
      </c>
      <c r="E35" s="15"/>
      <c r="F35" s="29">
        <v>0</v>
      </c>
      <c r="G35" s="10"/>
      <c r="I35" s="10"/>
    </row>
    <row r="36" spans="1:9" ht="26.25" thickBot="1" x14ac:dyDescent="0.3">
      <c r="A36" s="30">
        <v>4.1399999999999997</v>
      </c>
      <c r="B36" s="27" t="s">
        <v>38</v>
      </c>
      <c r="C36" s="31" t="s">
        <v>10</v>
      </c>
      <c r="D36" s="32">
        <f>+'[1]CANT. ACUE Y ALCA'!D75</f>
        <v>15.3</v>
      </c>
      <c r="E36" s="33"/>
      <c r="F36" s="34">
        <v>0</v>
      </c>
      <c r="G36" s="10"/>
      <c r="I36" s="10"/>
    </row>
    <row r="37" spans="1:9" s="286" customFormat="1" ht="13.5" thickBot="1" x14ac:dyDescent="0.3">
      <c r="A37" s="301">
        <v>5</v>
      </c>
      <c r="B37" s="302" t="s">
        <v>39</v>
      </c>
      <c r="C37" s="303"/>
      <c r="D37" s="304"/>
      <c r="E37" s="306"/>
      <c r="F37" s="307">
        <v>0</v>
      </c>
      <c r="I37" s="297"/>
    </row>
    <row r="38" spans="1:9" ht="25.5" x14ac:dyDescent="0.25">
      <c r="A38" s="35">
        <v>5.01</v>
      </c>
      <c r="B38" s="36" t="s">
        <v>40</v>
      </c>
      <c r="C38" s="37" t="s">
        <v>10</v>
      </c>
      <c r="D38" s="38">
        <f>+'[1]CANT. ELECTRICAS'!D7</f>
        <v>28</v>
      </c>
      <c r="E38" s="39"/>
      <c r="F38" s="40">
        <v>0</v>
      </c>
      <c r="I38" s="10"/>
    </row>
    <row r="39" spans="1:9" ht="25.5" x14ac:dyDescent="0.25">
      <c r="A39" s="41">
        <v>5.0199999999999996</v>
      </c>
      <c r="B39" s="12" t="s">
        <v>41</v>
      </c>
      <c r="C39" s="13" t="s">
        <v>10</v>
      </c>
      <c r="D39" s="14">
        <f>+'[1]CANT. ELECTRICAS'!D8</f>
        <v>8</v>
      </c>
      <c r="E39" s="15"/>
      <c r="F39" s="24">
        <v>0</v>
      </c>
      <c r="I39" s="10"/>
    </row>
    <row r="40" spans="1:9" ht="25.5" x14ac:dyDescent="0.25">
      <c r="A40" s="41">
        <v>5.0299999999999994</v>
      </c>
      <c r="B40" s="12" t="s">
        <v>42</v>
      </c>
      <c r="C40" s="13" t="s">
        <v>10</v>
      </c>
      <c r="D40" s="14">
        <f>+'[1]CANT. ELECTRICAS'!D9</f>
        <v>16.5</v>
      </c>
      <c r="E40" s="15"/>
      <c r="F40" s="24">
        <v>0</v>
      </c>
      <c r="I40" s="10"/>
    </row>
    <row r="41" spans="1:9" ht="25.5" x14ac:dyDescent="0.25">
      <c r="A41" s="41">
        <v>5.0399999999999991</v>
      </c>
      <c r="B41" s="12" t="s">
        <v>43</v>
      </c>
      <c r="C41" s="13" t="s">
        <v>26</v>
      </c>
      <c r="D41" s="14">
        <f>+'[1]CANT. ELECTRICAS'!D10</f>
        <v>1</v>
      </c>
      <c r="E41" s="15"/>
      <c r="F41" s="24">
        <v>0</v>
      </c>
      <c r="I41" s="10"/>
    </row>
    <row r="42" spans="1:9" ht="25.5" x14ac:dyDescent="0.25">
      <c r="A42" s="41">
        <v>5.05</v>
      </c>
      <c r="B42" s="12" t="s">
        <v>44</v>
      </c>
      <c r="C42" s="13" t="s">
        <v>26</v>
      </c>
      <c r="D42" s="14">
        <f>+'[1]CANT. ELECTRICAS'!D11</f>
        <v>1</v>
      </c>
      <c r="E42" s="15"/>
      <c r="F42" s="24">
        <v>0</v>
      </c>
      <c r="I42" s="10"/>
    </row>
    <row r="43" spans="1:9" ht="38.25" x14ac:dyDescent="0.25">
      <c r="A43" s="41">
        <v>5.0599999999999996</v>
      </c>
      <c r="B43" s="12" t="s">
        <v>45</v>
      </c>
      <c r="C43" s="13" t="s">
        <v>10</v>
      </c>
      <c r="D43" s="14">
        <f>+'[1]CANT. ELECTRICAS'!D12</f>
        <v>56.496000000000002</v>
      </c>
      <c r="E43" s="15"/>
      <c r="F43" s="24">
        <v>0</v>
      </c>
      <c r="I43" s="10"/>
    </row>
    <row r="44" spans="1:9" ht="38.25" x14ac:dyDescent="0.25">
      <c r="A44" s="41">
        <v>5.07</v>
      </c>
      <c r="B44" s="12" t="s">
        <v>46</v>
      </c>
      <c r="C44" s="13" t="s">
        <v>26</v>
      </c>
      <c r="D44" s="14">
        <f>+'[1]CANT. ELECTRICAS'!D13</f>
        <v>11</v>
      </c>
      <c r="E44" s="15"/>
      <c r="F44" s="24">
        <v>0</v>
      </c>
      <c r="I44" s="10"/>
    </row>
    <row r="45" spans="1:9" x14ac:dyDescent="0.25">
      <c r="A45" s="41">
        <v>5.08</v>
      </c>
      <c r="B45" s="12" t="s">
        <v>47</v>
      </c>
      <c r="C45" s="13" t="s">
        <v>10</v>
      </c>
      <c r="D45" s="14">
        <f>+'[1]CANT. ELECTRICAS'!D14</f>
        <v>92</v>
      </c>
      <c r="E45" s="15"/>
      <c r="F45" s="24">
        <v>0</v>
      </c>
      <c r="I45" s="10"/>
    </row>
    <row r="46" spans="1:9" ht="25.5" x14ac:dyDescent="0.25">
      <c r="A46" s="41">
        <v>5.09</v>
      </c>
      <c r="B46" s="12" t="s">
        <v>48</v>
      </c>
      <c r="C46" s="13" t="s">
        <v>10</v>
      </c>
      <c r="D46" s="14">
        <f>+'[1]CANT. ELECTRICAS'!D15</f>
        <v>24</v>
      </c>
      <c r="E46" s="15"/>
      <c r="F46" s="24">
        <v>0</v>
      </c>
      <c r="G46" s="10"/>
      <c r="I46" s="10"/>
    </row>
    <row r="47" spans="1:9" ht="25.5" x14ac:dyDescent="0.25">
      <c r="A47" s="41">
        <v>5.0999999999999996</v>
      </c>
      <c r="B47" s="42" t="s">
        <v>49</v>
      </c>
      <c r="C47" s="14" t="s">
        <v>26</v>
      </c>
      <c r="D47" s="14">
        <f>+'[1]CANT. ELECTRICAS'!D16</f>
        <v>1</v>
      </c>
      <c r="E47" s="15"/>
      <c r="F47" s="24">
        <v>0</v>
      </c>
      <c r="I47" s="10"/>
    </row>
    <row r="48" spans="1:9" ht="25.5" x14ac:dyDescent="0.25">
      <c r="A48" s="41">
        <v>5.1100000000000003</v>
      </c>
      <c r="B48" s="42" t="s">
        <v>50</v>
      </c>
      <c r="C48" s="14" t="s">
        <v>26</v>
      </c>
      <c r="D48" s="14">
        <f>+'[1]CANT. ELECTRICAS'!D17</f>
        <v>1</v>
      </c>
      <c r="E48" s="15"/>
      <c r="F48" s="24">
        <v>0</v>
      </c>
      <c r="I48" s="10"/>
    </row>
    <row r="49" spans="1:9" ht="38.25" x14ac:dyDescent="0.25">
      <c r="A49" s="41">
        <v>5.12</v>
      </c>
      <c r="B49" s="42" t="s">
        <v>51</v>
      </c>
      <c r="C49" s="13" t="s">
        <v>10</v>
      </c>
      <c r="D49" s="14">
        <f>+'[1]CANT. ELECTRICAS'!D18</f>
        <v>105</v>
      </c>
      <c r="E49" s="15"/>
      <c r="F49" s="24">
        <v>0</v>
      </c>
      <c r="I49" s="10"/>
    </row>
    <row r="50" spans="1:9" ht="38.25" x14ac:dyDescent="0.25">
      <c r="A50" s="41">
        <v>5.13</v>
      </c>
      <c r="B50" s="42" t="s">
        <v>52</v>
      </c>
      <c r="C50" s="13" t="s">
        <v>26</v>
      </c>
      <c r="D50" s="14">
        <f>+'[1]CANT. ELECTRICAS'!D19</f>
        <v>16</v>
      </c>
      <c r="E50" s="15"/>
      <c r="F50" s="24">
        <v>0</v>
      </c>
      <c r="I50" s="10"/>
    </row>
    <row r="51" spans="1:9" ht="25.5" x14ac:dyDescent="0.25">
      <c r="A51" s="41">
        <v>5.14</v>
      </c>
      <c r="B51" s="12" t="s">
        <v>53</v>
      </c>
      <c r="C51" s="13" t="s">
        <v>26</v>
      </c>
      <c r="D51" s="14">
        <f>+'[1]CANT. ELECTRICAS'!D20</f>
        <v>5</v>
      </c>
      <c r="E51" s="15"/>
      <c r="F51" s="24">
        <v>0</v>
      </c>
      <c r="G51" s="10"/>
      <c r="I51" s="10"/>
    </row>
    <row r="52" spans="1:9" ht="25.5" x14ac:dyDescent="0.25">
      <c r="A52" s="41">
        <v>5.15</v>
      </c>
      <c r="B52" s="42" t="s">
        <v>54</v>
      </c>
      <c r="C52" s="14" t="s">
        <v>10</v>
      </c>
      <c r="D52" s="14">
        <f>+'[1]CANT. ELECTRICAS'!D21</f>
        <v>16</v>
      </c>
      <c r="E52" s="15"/>
      <c r="F52" s="24">
        <v>0</v>
      </c>
      <c r="I52" s="10"/>
    </row>
    <row r="53" spans="1:9" ht="25.5" x14ac:dyDescent="0.25">
      <c r="A53" s="41">
        <v>5.16</v>
      </c>
      <c r="B53" s="12" t="s">
        <v>55</v>
      </c>
      <c r="C53" s="14" t="s">
        <v>10</v>
      </c>
      <c r="D53" s="14">
        <f>+'[1]CANT. ELECTRICAS'!D22</f>
        <v>31.5</v>
      </c>
      <c r="E53" s="15"/>
      <c r="F53" s="24">
        <v>0</v>
      </c>
      <c r="G53" s="10"/>
      <c r="I53" s="10"/>
    </row>
    <row r="54" spans="1:9" ht="25.5" x14ac:dyDescent="0.25">
      <c r="A54" s="41">
        <v>5.17</v>
      </c>
      <c r="B54" s="12" t="s">
        <v>56</v>
      </c>
      <c r="C54" s="14" t="s">
        <v>10</v>
      </c>
      <c r="D54" s="14">
        <f>+'[1]CANT. ELECTRICAS'!D23</f>
        <v>14</v>
      </c>
      <c r="E54" s="15"/>
      <c r="F54" s="24">
        <v>0</v>
      </c>
      <c r="G54" s="10"/>
      <c r="I54" s="10"/>
    </row>
    <row r="55" spans="1:9" x14ac:dyDescent="0.25">
      <c r="A55" s="41">
        <v>5.18</v>
      </c>
      <c r="B55" s="27" t="s">
        <v>57</v>
      </c>
      <c r="C55" s="13" t="s">
        <v>26</v>
      </c>
      <c r="D55" s="14">
        <f>+'[1]CANT. ELECTRICAS'!D24</f>
        <v>5</v>
      </c>
      <c r="E55" s="15"/>
      <c r="F55" s="24">
        <v>0</v>
      </c>
      <c r="I55" s="10"/>
    </row>
    <row r="56" spans="1:9" x14ac:dyDescent="0.25">
      <c r="A56" s="41">
        <v>5.19</v>
      </c>
      <c r="B56" s="27" t="s">
        <v>58</v>
      </c>
      <c r="C56" s="13" t="s">
        <v>26</v>
      </c>
      <c r="D56" s="14">
        <f>+'[1]CANT. ELECTRICAS'!D25</f>
        <v>1</v>
      </c>
      <c r="E56" s="15"/>
      <c r="F56" s="24">
        <v>0</v>
      </c>
      <c r="I56" s="10"/>
    </row>
    <row r="57" spans="1:9" x14ac:dyDescent="0.25">
      <c r="A57" s="41">
        <v>5.2</v>
      </c>
      <c r="B57" s="27" t="s">
        <v>59</v>
      </c>
      <c r="C57" s="13" t="s">
        <v>26</v>
      </c>
      <c r="D57" s="14">
        <f>+'[1]CANT. ELECTRICAS'!D26</f>
        <v>1</v>
      </c>
      <c r="E57" s="15"/>
      <c r="F57" s="24">
        <v>0</v>
      </c>
      <c r="G57" s="10"/>
      <c r="I57" s="10"/>
    </row>
    <row r="58" spans="1:9" ht="38.25" x14ac:dyDescent="0.25">
      <c r="A58" s="41">
        <v>5.21</v>
      </c>
      <c r="B58" s="27" t="s">
        <v>60</v>
      </c>
      <c r="C58" s="13" t="s">
        <v>26</v>
      </c>
      <c r="D58" s="14">
        <f>+'[1]CANT. ELECTRICAS'!D27</f>
        <v>1</v>
      </c>
      <c r="E58" s="15"/>
      <c r="F58" s="24">
        <v>0</v>
      </c>
      <c r="G58" s="10"/>
      <c r="I58" s="10"/>
    </row>
    <row r="59" spans="1:9" ht="38.25" x14ac:dyDescent="0.25">
      <c r="A59" s="41">
        <v>5.22</v>
      </c>
      <c r="B59" s="27" t="s">
        <v>61</v>
      </c>
      <c r="C59" s="13" t="s">
        <v>26</v>
      </c>
      <c r="D59" s="14">
        <f>+'[1]CANT. ELECTRICAS'!D28</f>
        <v>1</v>
      </c>
      <c r="E59" s="15"/>
      <c r="F59" s="24">
        <v>0</v>
      </c>
      <c r="I59" s="10"/>
    </row>
    <row r="60" spans="1:9" ht="51" x14ac:dyDescent="0.25">
      <c r="A60" s="41">
        <v>5.23</v>
      </c>
      <c r="B60" s="27" t="s">
        <v>62</v>
      </c>
      <c r="C60" s="13" t="s">
        <v>26</v>
      </c>
      <c r="D60" s="14">
        <f>+'[1]CANT. ELECTRICAS'!D29</f>
        <v>20</v>
      </c>
      <c r="E60" s="15"/>
      <c r="F60" s="24">
        <v>0</v>
      </c>
      <c r="G60" s="10"/>
      <c r="I60" s="10"/>
    </row>
    <row r="61" spans="1:9" x14ac:dyDescent="0.25">
      <c r="A61" s="41">
        <v>5.24</v>
      </c>
      <c r="B61" s="27" t="s">
        <v>63</v>
      </c>
      <c r="C61" s="13" t="s">
        <v>26</v>
      </c>
      <c r="D61" s="14">
        <f>+'[1]CANT. ELECTRICAS'!D30</f>
        <v>10</v>
      </c>
      <c r="E61" s="15"/>
      <c r="F61" s="24">
        <v>0</v>
      </c>
      <c r="G61" s="10"/>
      <c r="I61" s="10"/>
    </row>
    <row r="62" spans="1:9" ht="51" x14ac:dyDescent="0.25">
      <c r="A62" s="41">
        <v>5.25</v>
      </c>
      <c r="B62" s="27" t="s">
        <v>64</v>
      </c>
      <c r="C62" s="13" t="s">
        <v>26</v>
      </c>
      <c r="D62" s="14">
        <f>+'[1]CANT. ELECTRICAS'!D31</f>
        <v>5</v>
      </c>
      <c r="E62" s="15"/>
      <c r="F62" s="24">
        <v>0</v>
      </c>
      <c r="I62" s="10"/>
    </row>
    <row r="63" spans="1:9" ht="25.5" x14ac:dyDescent="0.25">
      <c r="A63" s="41">
        <v>5.26</v>
      </c>
      <c r="B63" s="27" t="s">
        <v>65</v>
      </c>
      <c r="C63" s="13" t="s">
        <v>26</v>
      </c>
      <c r="D63" s="14">
        <f>+'[1]CANT. ELECTRICAS'!D32</f>
        <v>15</v>
      </c>
      <c r="E63" s="15"/>
      <c r="F63" s="24">
        <v>0</v>
      </c>
      <c r="G63" s="10"/>
      <c r="I63" s="10"/>
    </row>
    <row r="64" spans="1:9" ht="18.75" customHeight="1" x14ac:dyDescent="0.25">
      <c r="A64" s="41">
        <v>5.27</v>
      </c>
      <c r="B64" s="27" t="s">
        <v>66</v>
      </c>
      <c r="C64" s="13" t="s">
        <v>26</v>
      </c>
      <c r="D64" s="14">
        <f>+'[1]CANT. ELECTRICAS'!D33</f>
        <v>10</v>
      </c>
      <c r="E64" s="15"/>
      <c r="F64" s="24">
        <v>0</v>
      </c>
      <c r="G64" s="10"/>
      <c r="I64" s="10"/>
    </row>
    <row r="65" spans="1:8" ht="13.5" thickBot="1" x14ac:dyDescent="0.3">
      <c r="A65" s="43"/>
      <c r="E65" s="44"/>
      <c r="F65" s="45">
        <v>0</v>
      </c>
      <c r="G65" s="46"/>
    </row>
    <row r="66" spans="1:8" ht="13.5" thickBot="1" x14ac:dyDescent="0.3">
      <c r="A66" s="344" t="s">
        <v>67</v>
      </c>
      <c r="B66" s="345"/>
      <c r="C66" s="345"/>
      <c r="D66" s="345"/>
      <c r="E66" s="346"/>
      <c r="F66" s="307">
        <v>0</v>
      </c>
      <c r="G66" s="47"/>
    </row>
    <row r="67" spans="1:8" s="23" customFormat="1" x14ac:dyDescent="0.2">
      <c r="B67" s="48"/>
    </row>
    <row r="68" spans="1:8" s="23" customFormat="1" x14ac:dyDescent="0.2">
      <c r="B68" s="48"/>
    </row>
    <row r="69" spans="1:8" s="23" customFormat="1" x14ac:dyDescent="0.2">
      <c r="B69" s="48"/>
    </row>
    <row r="70" spans="1:8" s="23" customFormat="1" x14ac:dyDescent="0.2">
      <c r="B70" s="48"/>
    </row>
    <row r="71" spans="1:8" s="23" customFormat="1" x14ac:dyDescent="0.2">
      <c r="B71" s="48"/>
    </row>
    <row r="73" spans="1:8" x14ac:dyDescent="0.2">
      <c r="F73" s="49"/>
      <c r="G73" s="23"/>
      <c r="H73" s="50"/>
    </row>
    <row r="74" spans="1:8" x14ac:dyDescent="0.2">
      <c r="F74" s="51"/>
      <c r="G74" s="23"/>
      <c r="H74" s="50"/>
    </row>
    <row r="75" spans="1:8" x14ac:dyDescent="0.2">
      <c r="F75" s="51"/>
      <c r="G75" s="23"/>
    </row>
    <row r="77" spans="1:8" x14ac:dyDescent="0.2">
      <c r="A77" s="52"/>
      <c r="B77" s="23"/>
      <c r="C77" s="23"/>
      <c r="D77" s="23"/>
      <c r="E77" s="23"/>
      <c r="F77" s="51"/>
    </row>
    <row r="78" spans="1:8" x14ac:dyDescent="0.2">
      <c r="A78" s="52"/>
      <c r="B78" s="23"/>
      <c r="C78" s="23"/>
      <c r="D78" s="23"/>
      <c r="E78" s="23"/>
      <c r="F78" s="51"/>
    </row>
    <row r="79" spans="1:8" x14ac:dyDescent="0.2">
      <c r="A79" s="52"/>
      <c r="B79" s="23"/>
      <c r="C79" s="23"/>
      <c r="D79" s="23"/>
      <c r="E79" s="23"/>
      <c r="F79" s="51"/>
    </row>
    <row r="80" spans="1:8" x14ac:dyDescent="0.2">
      <c r="A80" s="52"/>
      <c r="B80" s="23"/>
      <c r="C80" s="23"/>
      <c r="D80" s="23"/>
      <c r="E80" s="23"/>
      <c r="F80" s="51"/>
    </row>
    <row r="81" spans="1:6" x14ac:dyDescent="0.2">
      <c r="A81" s="52"/>
      <c r="B81" s="23"/>
      <c r="C81" s="23"/>
      <c r="D81" s="23"/>
      <c r="E81" s="23"/>
      <c r="F81" s="51"/>
    </row>
    <row r="82" spans="1:6" x14ac:dyDescent="0.2">
      <c r="A82" s="52"/>
      <c r="B82" s="23"/>
      <c r="C82" s="23"/>
      <c r="D82" s="23"/>
      <c r="E82" s="23"/>
      <c r="F82" s="51"/>
    </row>
    <row r="83" spans="1:6" x14ac:dyDescent="0.2">
      <c r="A83" s="52"/>
      <c r="B83" s="23"/>
      <c r="C83" s="23"/>
      <c r="D83" s="23"/>
      <c r="E83" s="23"/>
      <c r="F83" s="51"/>
    </row>
    <row r="84" spans="1:6" x14ac:dyDescent="0.2">
      <c r="A84" s="52"/>
      <c r="B84" s="23"/>
      <c r="C84" s="23"/>
      <c r="D84" s="23"/>
      <c r="E84" s="23"/>
      <c r="F84" s="51"/>
    </row>
  </sheetData>
  <mergeCells count="8">
    <mergeCell ref="A66:E66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20" zoomScale="80" zoomScaleNormal="80" workbookViewId="0">
      <selection activeCell="F33" sqref="F33"/>
    </sheetView>
  </sheetViews>
  <sheetFormatPr baseColWidth="10" defaultRowHeight="15.75" x14ac:dyDescent="0.25"/>
  <cols>
    <col min="1" max="1" width="46.5703125" style="207" customWidth="1"/>
    <col min="2" max="2" width="58.7109375" style="207" customWidth="1"/>
    <col min="3" max="3" width="15.140625" style="207" customWidth="1"/>
    <col min="4" max="4" width="11.5703125" style="207" bestFit="1" customWidth="1"/>
    <col min="5" max="5" width="23.85546875" style="207" customWidth="1"/>
    <col min="6" max="6" width="18.85546875" style="207" customWidth="1"/>
    <col min="7" max="10" width="11.42578125" style="207"/>
    <col min="11" max="11" width="19.42578125" style="207" customWidth="1"/>
    <col min="12" max="12" width="9.5703125" style="207" customWidth="1"/>
    <col min="13" max="13" width="23.85546875" style="207" customWidth="1"/>
    <col min="14" max="14" width="12.28515625" style="207" bestFit="1" customWidth="1"/>
    <col min="15" max="256" width="11.42578125" style="207"/>
    <col min="257" max="257" width="46.5703125" style="207" customWidth="1"/>
    <col min="258" max="258" width="58.7109375" style="207" customWidth="1"/>
    <col min="259" max="259" width="15.140625" style="207" customWidth="1"/>
    <col min="260" max="260" width="11.5703125" style="207" bestFit="1" customWidth="1"/>
    <col min="261" max="261" width="23.85546875" style="207" customWidth="1"/>
    <col min="262" max="262" width="18.85546875" style="207" customWidth="1"/>
    <col min="263" max="512" width="11.42578125" style="207"/>
    <col min="513" max="513" width="46.5703125" style="207" customWidth="1"/>
    <col min="514" max="514" width="58.7109375" style="207" customWidth="1"/>
    <col min="515" max="515" width="15.140625" style="207" customWidth="1"/>
    <col min="516" max="516" width="11.5703125" style="207" bestFit="1" customWidth="1"/>
    <col min="517" max="517" width="23.85546875" style="207" customWidth="1"/>
    <col min="518" max="518" width="18.85546875" style="207" customWidth="1"/>
    <col min="519" max="768" width="11.42578125" style="207"/>
    <col min="769" max="769" width="46.5703125" style="207" customWidth="1"/>
    <col min="770" max="770" width="58.7109375" style="207" customWidth="1"/>
    <col min="771" max="771" width="15.140625" style="207" customWidth="1"/>
    <col min="772" max="772" width="11.5703125" style="207" bestFit="1" customWidth="1"/>
    <col min="773" max="773" width="23.85546875" style="207" customWidth="1"/>
    <col min="774" max="774" width="18.85546875" style="207" customWidth="1"/>
    <col min="775" max="1024" width="11.42578125" style="207"/>
    <col min="1025" max="1025" width="46.5703125" style="207" customWidth="1"/>
    <col min="1026" max="1026" width="58.7109375" style="207" customWidth="1"/>
    <col min="1027" max="1027" width="15.140625" style="207" customWidth="1"/>
    <col min="1028" max="1028" width="11.5703125" style="207" bestFit="1" customWidth="1"/>
    <col min="1029" max="1029" width="23.85546875" style="207" customWidth="1"/>
    <col min="1030" max="1030" width="18.85546875" style="207" customWidth="1"/>
    <col min="1031" max="1280" width="11.42578125" style="207"/>
    <col min="1281" max="1281" width="46.5703125" style="207" customWidth="1"/>
    <col min="1282" max="1282" width="58.7109375" style="207" customWidth="1"/>
    <col min="1283" max="1283" width="15.140625" style="207" customWidth="1"/>
    <col min="1284" max="1284" width="11.5703125" style="207" bestFit="1" customWidth="1"/>
    <col min="1285" max="1285" width="23.85546875" style="207" customWidth="1"/>
    <col min="1286" max="1286" width="18.85546875" style="207" customWidth="1"/>
    <col min="1287" max="1536" width="11.42578125" style="207"/>
    <col min="1537" max="1537" width="46.5703125" style="207" customWidth="1"/>
    <col min="1538" max="1538" width="58.7109375" style="207" customWidth="1"/>
    <col min="1539" max="1539" width="15.140625" style="207" customWidth="1"/>
    <col min="1540" max="1540" width="11.5703125" style="207" bestFit="1" customWidth="1"/>
    <col min="1541" max="1541" width="23.85546875" style="207" customWidth="1"/>
    <col min="1542" max="1542" width="18.85546875" style="207" customWidth="1"/>
    <col min="1543" max="1792" width="11.42578125" style="207"/>
    <col min="1793" max="1793" width="46.5703125" style="207" customWidth="1"/>
    <col min="1794" max="1794" width="58.7109375" style="207" customWidth="1"/>
    <col min="1795" max="1795" width="15.140625" style="207" customWidth="1"/>
    <col min="1796" max="1796" width="11.5703125" style="207" bestFit="1" customWidth="1"/>
    <col min="1797" max="1797" width="23.85546875" style="207" customWidth="1"/>
    <col min="1798" max="1798" width="18.85546875" style="207" customWidth="1"/>
    <col min="1799" max="2048" width="11.42578125" style="207"/>
    <col min="2049" max="2049" width="46.5703125" style="207" customWidth="1"/>
    <col min="2050" max="2050" width="58.7109375" style="207" customWidth="1"/>
    <col min="2051" max="2051" width="15.140625" style="207" customWidth="1"/>
    <col min="2052" max="2052" width="11.5703125" style="207" bestFit="1" customWidth="1"/>
    <col min="2053" max="2053" width="23.85546875" style="207" customWidth="1"/>
    <col min="2054" max="2054" width="18.85546875" style="207" customWidth="1"/>
    <col min="2055" max="2304" width="11.42578125" style="207"/>
    <col min="2305" max="2305" width="46.5703125" style="207" customWidth="1"/>
    <col min="2306" max="2306" width="58.7109375" style="207" customWidth="1"/>
    <col min="2307" max="2307" width="15.140625" style="207" customWidth="1"/>
    <col min="2308" max="2308" width="11.5703125" style="207" bestFit="1" customWidth="1"/>
    <col min="2309" max="2309" width="23.85546875" style="207" customWidth="1"/>
    <col min="2310" max="2310" width="18.85546875" style="207" customWidth="1"/>
    <col min="2311" max="2560" width="11.42578125" style="207"/>
    <col min="2561" max="2561" width="46.5703125" style="207" customWidth="1"/>
    <col min="2562" max="2562" width="58.7109375" style="207" customWidth="1"/>
    <col min="2563" max="2563" width="15.140625" style="207" customWidth="1"/>
    <col min="2564" max="2564" width="11.5703125" style="207" bestFit="1" customWidth="1"/>
    <col min="2565" max="2565" width="23.85546875" style="207" customWidth="1"/>
    <col min="2566" max="2566" width="18.85546875" style="207" customWidth="1"/>
    <col min="2567" max="2816" width="11.42578125" style="207"/>
    <col min="2817" max="2817" width="46.5703125" style="207" customWidth="1"/>
    <col min="2818" max="2818" width="58.7109375" style="207" customWidth="1"/>
    <col min="2819" max="2819" width="15.140625" style="207" customWidth="1"/>
    <col min="2820" max="2820" width="11.5703125" style="207" bestFit="1" customWidth="1"/>
    <col min="2821" max="2821" width="23.85546875" style="207" customWidth="1"/>
    <col min="2822" max="2822" width="18.85546875" style="207" customWidth="1"/>
    <col min="2823" max="3072" width="11.42578125" style="207"/>
    <col min="3073" max="3073" width="46.5703125" style="207" customWidth="1"/>
    <col min="3074" max="3074" width="58.7109375" style="207" customWidth="1"/>
    <col min="3075" max="3075" width="15.140625" style="207" customWidth="1"/>
    <col min="3076" max="3076" width="11.5703125" style="207" bestFit="1" customWidth="1"/>
    <col min="3077" max="3077" width="23.85546875" style="207" customWidth="1"/>
    <col min="3078" max="3078" width="18.85546875" style="207" customWidth="1"/>
    <col min="3079" max="3328" width="11.42578125" style="207"/>
    <col min="3329" max="3329" width="46.5703125" style="207" customWidth="1"/>
    <col min="3330" max="3330" width="58.7109375" style="207" customWidth="1"/>
    <col min="3331" max="3331" width="15.140625" style="207" customWidth="1"/>
    <col min="3332" max="3332" width="11.5703125" style="207" bestFit="1" customWidth="1"/>
    <col min="3333" max="3333" width="23.85546875" style="207" customWidth="1"/>
    <col min="3334" max="3334" width="18.85546875" style="207" customWidth="1"/>
    <col min="3335" max="3584" width="11.42578125" style="207"/>
    <col min="3585" max="3585" width="46.5703125" style="207" customWidth="1"/>
    <col min="3586" max="3586" width="58.7109375" style="207" customWidth="1"/>
    <col min="3587" max="3587" width="15.140625" style="207" customWidth="1"/>
    <col min="3588" max="3588" width="11.5703125" style="207" bestFit="1" customWidth="1"/>
    <col min="3589" max="3589" width="23.85546875" style="207" customWidth="1"/>
    <col min="3590" max="3590" width="18.85546875" style="207" customWidth="1"/>
    <col min="3591" max="3840" width="11.42578125" style="207"/>
    <col min="3841" max="3841" width="46.5703125" style="207" customWidth="1"/>
    <col min="3842" max="3842" width="58.7109375" style="207" customWidth="1"/>
    <col min="3843" max="3843" width="15.140625" style="207" customWidth="1"/>
    <col min="3844" max="3844" width="11.5703125" style="207" bestFit="1" customWidth="1"/>
    <col min="3845" max="3845" width="23.85546875" style="207" customWidth="1"/>
    <col min="3846" max="3846" width="18.85546875" style="207" customWidth="1"/>
    <col min="3847" max="4096" width="11.42578125" style="207"/>
    <col min="4097" max="4097" width="46.5703125" style="207" customWidth="1"/>
    <col min="4098" max="4098" width="58.7109375" style="207" customWidth="1"/>
    <col min="4099" max="4099" width="15.140625" style="207" customWidth="1"/>
    <col min="4100" max="4100" width="11.5703125" style="207" bestFit="1" customWidth="1"/>
    <col min="4101" max="4101" width="23.85546875" style="207" customWidth="1"/>
    <col min="4102" max="4102" width="18.85546875" style="207" customWidth="1"/>
    <col min="4103" max="4352" width="11.42578125" style="207"/>
    <col min="4353" max="4353" width="46.5703125" style="207" customWidth="1"/>
    <col min="4354" max="4354" width="58.7109375" style="207" customWidth="1"/>
    <col min="4355" max="4355" width="15.140625" style="207" customWidth="1"/>
    <col min="4356" max="4356" width="11.5703125" style="207" bestFit="1" customWidth="1"/>
    <col min="4357" max="4357" width="23.85546875" style="207" customWidth="1"/>
    <col min="4358" max="4358" width="18.85546875" style="207" customWidth="1"/>
    <col min="4359" max="4608" width="11.42578125" style="207"/>
    <col min="4609" max="4609" width="46.5703125" style="207" customWidth="1"/>
    <col min="4610" max="4610" width="58.7109375" style="207" customWidth="1"/>
    <col min="4611" max="4611" width="15.140625" style="207" customWidth="1"/>
    <col min="4612" max="4612" width="11.5703125" style="207" bestFit="1" customWidth="1"/>
    <col min="4613" max="4613" width="23.85546875" style="207" customWidth="1"/>
    <col min="4614" max="4614" width="18.85546875" style="207" customWidth="1"/>
    <col min="4615" max="4864" width="11.42578125" style="207"/>
    <col min="4865" max="4865" width="46.5703125" style="207" customWidth="1"/>
    <col min="4866" max="4866" width="58.7109375" style="207" customWidth="1"/>
    <col min="4867" max="4867" width="15.140625" style="207" customWidth="1"/>
    <col min="4868" max="4868" width="11.5703125" style="207" bestFit="1" customWidth="1"/>
    <col min="4869" max="4869" width="23.85546875" style="207" customWidth="1"/>
    <col min="4870" max="4870" width="18.85546875" style="207" customWidth="1"/>
    <col min="4871" max="5120" width="11.42578125" style="207"/>
    <col min="5121" max="5121" width="46.5703125" style="207" customWidth="1"/>
    <col min="5122" max="5122" width="58.7109375" style="207" customWidth="1"/>
    <col min="5123" max="5123" width="15.140625" style="207" customWidth="1"/>
    <col min="5124" max="5124" width="11.5703125" style="207" bestFit="1" customWidth="1"/>
    <col min="5125" max="5125" width="23.85546875" style="207" customWidth="1"/>
    <col min="5126" max="5126" width="18.85546875" style="207" customWidth="1"/>
    <col min="5127" max="5376" width="11.42578125" style="207"/>
    <col min="5377" max="5377" width="46.5703125" style="207" customWidth="1"/>
    <col min="5378" max="5378" width="58.7109375" style="207" customWidth="1"/>
    <col min="5379" max="5379" width="15.140625" style="207" customWidth="1"/>
    <col min="5380" max="5380" width="11.5703125" style="207" bestFit="1" customWidth="1"/>
    <col min="5381" max="5381" width="23.85546875" style="207" customWidth="1"/>
    <col min="5382" max="5382" width="18.85546875" style="207" customWidth="1"/>
    <col min="5383" max="5632" width="11.42578125" style="207"/>
    <col min="5633" max="5633" width="46.5703125" style="207" customWidth="1"/>
    <col min="5634" max="5634" width="58.7109375" style="207" customWidth="1"/>
    <col min="5635" max="5635" width="15.140625" style="207" customWidth="1"/>
    <col min="5636" max="5636" width="11.5703125" style="207" bestFit="1" customWidth="1"/>
    <col min="5637" max="5637" width="23.85546875" style="207" customWidth="1"/>
    <col min="5638" max="5638" width="18.85546875" style="207" customWidth="1"/>
    <col min="5639" max="5888" width="11.42578125" style="207"/>
    <col min="5889" max="5889" width="46.5703125" style="207" customWidth="1"/>
    <col min="5890" max="5890" width="58.7109375" style="207" customWidth="1"/>
    <col min="5891" max="5891" width="15.140625" style="207" customWidth="1"/>
    <col min="5892" max="5892" width="11.5703125" style="207" bestFit="1" customWidth="1"/>
    <col min="5893" max="5893" width="23.85546875" style="207" customWidth="1"/>
    <col min="5894" max="5894" width="18.85546875" style="207" customWidth="1"/>
    <col min="5895" max="6144" width="11.42578125" style="207"/>
    <col min="6145" max="6145" width="46.5703125" style="207" customWidth="1"/>
    <col min="6146" max="6146" width="58.7109375" style="207" customWidth="1"/>
    <col min="6147" max="6147" width="15.140625" style="207" customWidth="1"/>
    <col min="6148" max="6148" width="11.5703125" style="207" bestFit="1" customWidth="1"/>
    <col min="6149" max="6149" width="23.85546875" style="207" customWidth="1"/>
    <col min="6150" max="6150" width="18.85546875" style="207" customWidth="1"/>
    <col min="6151" max="6400" width="11.42578125" style="207"/>
    <col min="6401" max="6401" width="46.5703125" style="207" customWidth="1"/>
    <col min="6402" max="6402" width="58.7109375" style="207" customWidth="1"/>
    <col min="6403" max="6403" width="15.140625" style="207" customWidth="1"/>
    <col min="6404" max="6404" width="11.5703125" style="207" bestFit="1" customWidth="1"/>
    <col min="6405" max="6405" width="23.85546875" style="207" customWidth="1"/>
    <col min="6406" max="6406" width="18.85546875" style="207" customWidth="1"/>
    <col min="6407" max="6656" width="11.42578125" style="207"/>
    <col min="6657" max="6657" width="46.5703125" style="207" customWidth="1"/>
    <col min="6658" max="6658" width="58.7109375" style="207" customWidth="1"/>
    <col min="6659" max="6659" width="15.140625" style="207" customWidth="1"/>
    <col min="6660" max="6660" width="11.5703125" style="207" bestFit="1" customWidth="1"/>
    <col min="6661" max="6661" width="23.85546875" style="207" customWidth="1"/>
    <col min="6662" max="6662" width="18.85546875" style="207" customWidth="1"/>
    <col min="6663" max="6912" width="11.42578125" style="207"/>
    <col min="6913" max="6913" width="46.5703125" style="207" customWidth="1"/>
    <col min="6914" max="6914" width="58.7109375" style="207" customWidth="1"/>
    <col min="6915" max="6915" width="15.140625" style="207" customWidth="1"/>
    <col min="6916" max="6916" width="11.5703125" style="207" bestFit="1" customWidth="1"/>
    <col min="6917" max="6917" width="23.85546875" style="207" customWidth="1"/>
    <col min="6918" max="6918" width="18.85546875" style="207" customWidth="1"/>
    <col min="6919" max="7168" width="11.42578125" style="207"/>
    <col min="7169" max="7169" width="46.5703125" style="207" customWidth="1"/>
    <col min="7170" max="7170" width="58.7109375" style="207" customWidth="1"/>
    <col min="7171" max="7171" width="15.140625" style="207" customWidth="1"/>
    <col min="7172" max="7172" width="11.5703125" style="207" bestFit="1" customWidth="1"/>
    <col min="7173" max="7173" width="23.85546875" style="207" customWidth="1"/>
    <col min="7174" max="7174" width="18.85546875" style="207" customWidth="1"/>
    <col min="7175" max="7424" width="11.42578125" style="207"/>
    <col min="7425" max="7425" width="46.5703125" style="207" customWidth="1"/>
    <col min="7426" max="7426" width="58.7109375" style="207" customWidth="1"/>
    <col min="7427" max="7427" width="15.140625" style="207" customWidth="1"/>
    <col min="7428" max="7428" width="11.5703125" style="207" bestFit="1" customWidth="1"/>
    <col min="7429" max="7429" width="23.85546875" style="207" customWidth="1"/>
    <col min="7430" max="7430" width="18.85546875" style="207" customWidth="1"/>
    <col min="7431" max="7680" width="11.42578125" style="207"/>
    <col min="7681" max="7681" width="46.5703125" style="207" customWidth="1"/>
    <col min="7682" max="7682" width="58.7109375" style="207" customWidth="1"/>
    <col min="7683" max="7683" width="15.140625" style="207" customWidth="1"/>
    <col min="7684" max="7684" width="11.5703125" style="207" bestFit="1" customWidth="1"/>
    <col min="7685" max="7685" width="23.85546875" style="207" customWidth="1"/>
    <col min="7686" max="7686" width="18.85546875" style="207" customWidth="1"/>
    <col min="7687" max="7936" width="11.42578125" style="207"/>
    <col min="7937" max="7937" width="46.5703125" style="207" customWidth="1"/>
    <col min="7938" max="7938" width="58.7109375" style="207" customWidth="1"/>
    <col min="7939" max="7939" width="15.140625" style="207" customWidth="1"/>
    <col min="7940" max="7940" width="11.5703125" style="207" bestFit="1" customWidth="1"/>
    <col min="7941" max="7941" width="23.85546875" style="207" customWidth="1"/>
    <col min="7942" max="7942" width="18.85546875" style="207" customWidth="1"/>
    <col min="7943" max="8192" width="11.42578125" style="207"/>
    <col min="8193" max="8193" width="46.5703125" style="207" customWidth="1"/>
    <col min="8194" max="8194" width="58.7109375" style="207" customWidth="1"/>
    <col min="8195" max="8195" width="15.140625" style="207" customWidth="1"/>
    <col min="8196" max="8196" width="11.5703125" style="207" bestFit="1" customWidth="1"/>
    <col min="8197" max="8197" width="23.85546875" style="207" customWidth="1"/>
    <col min="8198" max="8198" width="18.85546875" style="207" customWidth="1"/>
    <col min="8199" max="8448" width="11.42578125" style="207"/>
    <col min="8449" max="8449" width="46.5703125" style="207" customWidth="1"/>
    <col min="8450" max="8450" width="58.7109375" style="207" customWidth="1"/>
    <col min="8451" max="8451" width="15.140625" style="207" customWidth="1"/>
    <col min="8452" max="8452" width="11.5703125" style="207" bestFit="1" customWidth="1"/>
    <col min="8453" max="8453" width="23.85546875" style="207" customWidth="1"/>
    <col min="8454" max="8454" width="18.85546875" style="207" customWidth="1"/>
    <col min="8455" max="8704" width="11.42578125" style="207"/>
    <col min="8705" max="8705" width="46.5703125" style="207" customWidth="1"/>
    <col min="8706" max="8706" width="58.7109375" style="207" customWidth="1"/>
    <col min="8707" max="8707" width="15.140625" style="207" customWidth="1"/>
    <col min="8708" max="8708" width="11.5703125" style="207" bestFit="1" customWidth="1"/>
    <col min="8709" max="8709" width="23.85546875" style="207" customWidth="1"/>
    <col min="8710" max="8710" width="18.85546875" style="207" customWidth="1"/>
    <col min="8711" max="8960" width="11.42578125" style="207"/>
    <col min="8961" max="8961" width="46.5703125" style="207" customWidth="1"/>
    <col min="8962" max="8962" width="58.7109375" style="207" customWidth="1"/>
    <col min="8963" max="8963" width="15.140625" style="207" customWidth="1"/>
    <col min="8964" max="8964" width="11.5703125" style="207" bestFit="1" customWidth="1"/>
    <col min="8965" max="8965" width="23.85546875" style="207" customWidth="1"/>
    <col min="8966" max="8966" width="18.85546875" style="207" customWidth="1"/>
    <col min="8967" max="9216" width="11.42578125" style="207"/>
    <col min="9217" max="9217" width="46.5703125" style="207" customWidth="1"/>
    <col min="9218" max="9218" width="58.7109375" style="207" customWidth="1"/>
    <col min="9219" max="9219" width="15.140625" style="207" customWidth="1"/>
    <col min="9220" max="9220" width="11.5703125" style="207" bestFit="1" customWidth="1"/>
    <col min="9221" max="9221" width="23.85546875" style="207" customWidth="1"/>
    <col min="9222" max="9222" width="18.85546875" style="207" customWidth="1"/>
    <col min="9223" max="9472" width="11.42578125" style="207"/>
    <col min="9473" max="9473" width="46.5703125" style="207" customWidth="1"/>
    <col min="9474" max="9474" width="58.7109375" style="207" customWidth="1"/>
    <col min="9475" max="9475" width="15.140625" style="207" customWidth="1"/>
    <col min="9476" max="9476" width="11.5703125" style="207" bestFit="1" customWidth="1"/>
    <col min="9477" max="9477" width="23.85546875" style="207" customWidth="1"/>
    <col min="9478" max="9478" width="18.85546875" style="207" customWidth="1"/>
    <col min="9479" max="9728" width="11.42578125" style="207"/>
    <col min="9729" max="9729" width="46.5703125" style="207" customWidth="1"/>
    <col min="9730" max="9730" width="58.7109375" style="207" customWidth="1"/>
    <col min="9731" max="9731" width="15.140625" style="207" customWidth="1"/>
    <col min="9732" max="9732" width="11.5703125" style="207" bestFit="1" customWidth="1"/>
    <col min="9733" max="9733" width="23.85546875" style="207" customWidth="1"/>
    <col min="9734" max="9734" width="18.85546875" style="207" customWidth="1"/>
    <col min="9735" max="9984" width="11.42578125" style="207"/>
    <col min="9985" max="9985" width="46.5703125" style="207" customWidth="1"/>
    <col min="9986" max="9986" width="58.7109375" style="207" customWidth="1"/>
    <col min="9987" max="9987" width="15.140625" style="207" customWidth="1"/>
    <col min="9988" max="9988" width="11.5703125" style="207" bestFit="1" customWidth="1"/>
    <col min="9989" max="9989" width="23.85546875" style="207" customWidth="1"/>
    <col min="9990" max="9990" width="18.85546875" style="207" customWidth="1"/>
    <col min="9991" max="10240" width="11.42578125" style="207"/>
    <col min="10241" max="10241" width="46.5703125" style="207" customWidth="1"/>
    <col min="10242" max="10242" width="58.7109375" style="207" customWidth="1"/>
    <col min="10243" max="10243" width="15.140625" style="207" customWidth="1"/>
    <col min="10244" max="10244" width="11.5703125" style="207" bestFit="1" customWidth="1"/>
    <col min="10245" max="10245" width="23.85546875" style="207" customWidth="1"/>
    <col min="10246" max="10246" width="18.85546875" style="207" customWidth="1"/>
    <col min="10247" max="10496" width="11.42578125" style="207"/>
    <col min="10497" max="10497" width="46.5703125" style="207" customWidth="1"/>
    <col min="10498" max="10498" width="58.7109375" style="207" customWidth="1"/>
    <col min="10499" max="10499" width="15.140625" style="207" customWidth="1"/>
    <col min="10500" max="10500" width="11.5703125" style="207" bestFit="1" customWidth="1"/>
    <col min="10501" max="10501" width="23.85546875" style="207" customWidth="1"/>
    <col min="10502" max="10502" width="18.85546875" style="207" customWidth="1"/>
    <col min="10503" max="10752" width="11.42578125" style="207"/>
    <col min="10753" max="10753" width="46.5703125" style="207" customWidth="1"/>
    <col min="10754" max="10754" width="58.7109375" style="207" customWidth="1"/>
    <col min="10755" max="10755" width="15.140625" style="207" customWidth="1"/>
    <col min="10756" max="10756" width="11.5703125" style="207" bestFit="1" customWidth="1"/>
    <col min="10757" max="10757" width="23.85546875" style="207" customWidth="1"/>
    <col min="10758" max="10758" width="18.85546875" style="207" customWidth="1"/>
    <col min="10759" max="11008" width="11.42578125" style="207"/>
    <col min="11009" max="11009" width="46.5703125" style="207" customWidth="1"/>
    <col min="11010" max="11010" width="58.7109375" style="207" customWidth="1"/>
    <col min="11011" max="11011" width="15.140625" style="207" customWidth="1"/>
    <col min="11012" max="11012" width="11.5703125" style="207" bestFit="1" customWidth="1"/>
    <col min="11013" max="11013" width="23.85546875" style="207" customWidth="1"/>
    <col min="11014" max="11014" width="18.85546875" style="207" customWidth="1"/>
    <col min="11015" max="11264" width="11.42578125" style="207"/>
    <col min="11265" max="11265" width="46.5703125" style="207" customWidth="1"/>
    <col min="11266" max="11266" width="58.7109375" style="207" customWidth="1"/>
    <col min="11267" max="11267" width="15.140625" style="207" customWidth="1"/>
    <col min="11268" max="11268" width="11.5703125" style="207" bestFit="1" customWidth="1"/>
    <col min="11269" max="11269" width="23.85546875" style="207" customWidth="1"/>
    <col min="11270" max="11270" width="18.85546875" style="207" customWidth="1"/>
    <col min="11271" max="11520" width="11.42578125" style="207"/>
    <col min="11521" max="11521" width="46.5703125" style="207" customWidth="1"/>
    <col min="11522" max="11522" width="58.7109375" style="207" customWidth="1"/>
    <col min="11523" max="11523" width="15.140625" style="207" customWidth="1"/>
    <col min="11524" max="11524" width="11.5703125" style="207" bestFit="1" customWidth="1"/>
    <col min="11525" max="11525" width="23.85546875" style="207" customWidth="1"/>
    <col min="11526" max="11526" width="18.85546875" style="207" customWidth="1"/>
    <col min="11527" max="11776" width="11.42578125" style="207"/>
    <col min="11777" max="11777" width="46.5703125" style="207" customWidth="1"/>
    <col min="11778" max="11778" width="58.7109375" style="207" customWidth="1"/>
    <col min="11779" max="11779" width="15.140625" style="207" customWidth="1"/>
    <col min="11780" max="11780" width="11.5703125" style="207" bestFit="1" customWidth="1"/>
    <col min="11781" max="11781" width="23.85546875" style="207" customWidth="1"/>
    <col min="11782" max="11782" width="18.85546875" style="207" customWidth="1"/>
    <col min="11783" max="12032" width="11.42578125" style="207"/>
    <col min="12033" max="12033" width="46.5703125" style="207" customWidth="1"/>
    <col min="12034" max="12034" width="58.7109375" style="207" customWidth="1"/>
    <col min="12035" max="12035" width="15.140625" style="207" customWidth="1"/>
    <col min="12036" max="12036" width="11.5703125" style="207" bestFit="1" customWidth="1"/>
    <col min="12037" max="12037" width="23.85546875" style="207" customWidth="1"/>
    <col min="12038" max="12038" width="18.85546875" style="207" customWidth="1"/>
    <col min="12039" max="12288" width="11.42578125" style="207"/>
    <col min="12289" max="12289" width="46.5703125" style="207" customWidth="1"/>
    <col min="12290" max="12290" width="58.7109375" style="207" customWidth="1"/>
    <col min="12291" max="12291" width="15.140625" style="207" customWidth="1"/>
    <col min="12292" max="12292" width="11.5703125" style="207" bestFit="1" customWidth="1"/>
    <col min="12293" max="12293" width="23.85546875" style="207" customWidth="1"/>
    <col min="12294" max="12294" width="18.85546875" style="207" customWidth="1"/>
    <col min="12295" max="12544" width="11.42578125" style="207"/>
    <col min="12545" max="12545" width="46.5703125" style="207" customWidth="1"/>
    <col min="12546" max="12546" width="58.7109375" style="207" customWidth="1"/>
    <col min="12547" max="12547" width="15.140625" style="207" customWidth="1"/>
    <col min="12548" max="12548" width="11.5703125" style="207" bestFit="1" customWidth="1"/>
    <col min="12549" max="12549" width="23.85546875" style="207" customWidth="1"/>
    <col min="12550" max="12550" width="18.85546875" style="207" customWidth="1"/>
    <col min="12551" max="12800" width="11.42578125" style="207"/>
    <col min="12801" max="12801" width="46.5703125" style="207" customWidth="1"/>
    <col min="12802" max="12802" width="58.7109375" style="207" customWidth="1"/>
    <col min="12803" max="12803" width="15.140625" style="207" customWidth="1"/>
    <col min="12804" max="12804" width="11.5703125" style="207" bestFit="1" customWidth="1"/>
    <col min="12805" max="12805" width="23.85546875" style="207" customWidth="1"/>
    <col min="12806" max="12806" width="18.85546875" style="207" customWidth="1"/>
    <col min="12807" max="13056" width="11.42578125" style="207"/>
    <col min="13057" max="13057" width="46.5703125" style="207" customWidth="1"/>
    <col min="13058" max="13058" width="58.7109375" style="207" customWidth="1"/>
    <col min="13059" max="13059" width="15.140625" style="207" customWidth="1"/>
    <col min="13060" max="13060" width="11.5703125" style="207" bestFit="1" customWidth="1"/>
    <col min="13061" max="13061" width="23.85546875" style="207" customWidth="1"/>
    <col min="13062" max="13062" width="18.85546875" style="207" customWidth="1"/>
    <col min="13063" max="13312" width="11.42578125" style="207"/>
    <col min="13313" max="13313" width="46.5703125" style="207" customWidth="1"/>
    <col min="13314" max="13314" width="58.7109375" style="207" customWidth="1"/>
    <col min="13315" max="13315" width="15.140625" style="207" customWidth="1"/>
    <col min="13316" max="13316" width="11.5703125" style="207" bestFit="1" customWidth="1"/>
    <col min="13317" max="13317" width="23.85546875" style="207" customWidth="1"/>
    <col min="13318" max="13318" width="18.85546875" style="207" customWidth="1"/>
    <col min="13319" max="13568" width="11.42578125" style="207"/>
    <col min="13569" max="13569" width="46.5703125" style="207" customWidth="1"/>
    <col min="13570" max="13570" width="58.7109375" style="207" customWidth="1"/>
    <col min="13571" max="13571" width="15.140625" style="207" customWidth="1"/>
    <col min="13572" max="13572" width="11.5703125" style="207" bestFit="1" customWidth="1"/>
    <col min="13573" max="13573" width="23.85546875" style="207" customWidth="1"/>
    <col min="13574" max="13574" width="18.85546875" style="207" customWidth="1"/>
    <col min="13575" max="13824" width="11.42578125" style="207"/>
    <col min="13825" max="13825" width="46.5703125" style="207" customWidth="1"/>
    <col min="13826" max="13826" width="58.7109375" style="207" customWidth="1"/>
    <col min="13827" max="13827" width="15.140625" style="207" customWidth="1"/>
    <col min="13828" max="13828" width="11.5703125" style="207" bestFit="1" customWidth="1"/>
    <col min="13829" max="13829" width="23.85546875" style="207" customWidth="1"/>
    <col min="13830" max="13830" width="18.85546875" style="207" customWidth="1"/>
    <col min="13831" max="14080" width="11.42578125" style="207"/>
    <col min="14081" max="14081" width="46.5703125" style="207" customWidth="1"/>
    <col min="14082" max="14082" width="58.7109375" style="207" customWidth="1"/>
    <col min="14083" max="14083" width="15.140625" style="207" customWidth="1"/>
    <col min="14084" max="14084" width="11.5703125" style="207" bestFit="1" customWidth="1"/>
    <col min="14085" max="14085" width="23.85546875" style="207" customWidth="1"/>
    <col min="14086" max="14086" width="18.85546875" style="207" customWidth="1"/>
    <col min="14087" max="14336" width="11.42578125" style="207"/>
    <col min="14337" max="14337" width="46.5703125" style="207" customWidth="1"/>
    <col min="14338" max="14338" width="58.7109375" style="207" customWidth="1"/>
    <col min="14339" max="14339" width="15.140625" style="207" customWidth="1"/>
    <col min="14340" max="14340" width="11.5703125" style="207" bestFit="1" customWidth="1"/>
    <col min="14341" max="14341" width="23.85546875" style="207" customWidth="1"/>
    <col min="14342" max="14342" width="18.85546875" style="207" customWidth="1"/>
    <col min="14343" max="14592" width="11.42578125" style="207"/>
    <col min="14593" max="14593" width="46.5703125" style="207" customWidth="1"/>
    <col min="14594" max="14594" width="58.7109375" style="207" customWidth="1"/>
    <col min="14595" max="14595" width="15.140625" style="207" customWidth="1"/>
    <col min="14596" max="14596" width="11.5703125" style="207" bestFit="1" customWidth="1"/>
    <col min="14597" max="14597" width="23.85546875" style="207" customWidth="1"/>
    <col min="14598" max="14598" width="18.85546875" style="207" customWidth="1"/>
    <col min="14599" max="14848" width="11.42578125" style="207"/>
    <col min="14849" max="14849" width="46.5703125" style="207" customWidth="1"/>
    <col min="14850" max="14850" width="58.7109375" style="207" customWidth="1"/>
    <col min="14851" max="14851" width="15.140625" style="207" customWidth="1"/>
    <col min="14852" max="14852" width="11.5703125" style="207" bestFit="1" customWidth="1"/>
    <col min="14853" max="14853" width="23.85546875" style="207" customWidth="1"/>
    <col min="14854" max="14854" width="18.85546875" style="207" customWidth="1"/>
    <col min="14855" max="15104" width="11.42578125" style="207"/>
    <col min="15105" max="15105" width="46.5703125" style="207" customWidth="1"/>
    <col min="15106" max="15106" width="58.7109375" style="207" customWidth="1"/>
    <col min="15107" max="15107" width="15.140625" style="207" customWidth="1"/>
    <col min="15108" max="15108" width="11.5703125" style="207" bestFit="1" customWidth="1"/>
    <col min="15109" max="15109" width="23.85546875" style="207" customWidth="1"/>
    <col min="15110" max="15110" width="18.85546875" style="207" customWidth="1"/>
    <col min="15111" max="15360" width="11.42578125" style="207"/>
    <col min="15361" max="15361" width="46.5703125" style="207" customWidth="1"/>
    <col min="15362" max="15362" width="58.7109375" style="207" customWidth="1"/>
    <col min="15363" max="15363" width="15.140625" style="207" customWidth="1"/>
    <col min="15364" max="15364" width="11.5703125" style="207" bestFit="1" customWidth="1"/>
    <col min="15365" max="15365" width="23.85546875" style="207" customWidth="1"/>
    <col min="15366" max="15366" width="18.85546875" style="207" customWidth="1"/>
    <col min="15367" max="15616" width="11.42578125" style="207"/>
    <col min="15617" max="15617" width="46.5703125" style="207" customWidth="1"/>
    <col min="15618" max="15618" width="58.7109375" style="207" customWidth="1"/>
    <col min="15619" max="15619" width="15.140625" style="207" customWidth="1"/>
    <col min="15620" max="15620" width="11.5703125" style="207" bestFit="1" customWidth="1"/>
    <col min="15621" max="15621" width="23.85546875" style="207" customWidth="1"/>
    <col min="15622" max="15622" width="18.85546875" style="207" customWidth="1"/>
    <col min="15623" max="15872" width="11.42578125" style="207"/>
    <col min="15873" max="15873" width="46.5703125" style="207" customWidth="1"/>
    <col min="15874" max="15874" width="58.7109375" style="207" customWidth="1"/>
    <col min="15875" max="15875" width="15.140625" style="207" customWidth="1"/>
    <col min="15876" max="15876" width="11.5703125" style="207" bestFit="1" customWidth="1"/>
    <col min="15877" max="15877" width="23.85546875" style="207" customWidth="1"/>
    <col min="15878" max="15878" width="18.85546875" style="207" customWidth="1"/>
    <col min="15879" max="16128" width="11.42578125" style="207"/>
    <col min="16129" max="16129" width="46.5703125" style="207" customWidth="1"/>
    <col min="16130" max="16130" width="58.7109375" style="207" customWidth="1"/>
    <col min="16131" max="16131" width="15.140625" style="207" customWidth="1"/>
    <col min="16132" max="16132" width="11.5703125" style="207" bestFit="1" customWidth="1"/>
    <col min="16133" max="16133" width="23.85546875" style="207" customWidth="1"/>
    <col min="16134" max="16134" width="18.85546875" style="207" customWidth="1"/>
    <col min="16135" max="16384" width="11.42578125" style="207"/>
  </cols>
  <sheetData>
    <row r="1" spans="1:15" x14ac:dyDescent="0.25">
      <c r="A1" s="374"/>
      <c r="B1" s="374"/>
      <c r="C1" s="374"/>
      <c r="D1" s="374"/>
      <c r="E1" s="374"/>
      <c r="F1" s="374"/>
    </row>
    <row r="2" spans="1:15" x14ac:dyDescent="0.25">
      <c r="A2" s="208"/>
      <c r="B2" s="209"/>
      <c r="C2" s="210"/>
      <c r="D2" s="211"/>
      <c r="E2" s="211"/>
      <c r="F2" s="212"/>
    </row>
    <row r="3" spans="1:15" x14ac:dyDescent="0.25">
      <c r="A3" s="208"/>
      <c r="B3" s="209"/>
      <c r="C3" s="210"/>
      <c r="D3" s="211"/>
      <c r="E3" s="211"/>
      <c r="F3" s="212"/>
    </row>
    <row r="4" spans="1:15" ht="16.5" thickBot="1" x14ac:dyDescent="0.3">
      <c r="A4" s="375" t="s">
        <v>285</v>
      </c>
      <c r="B4" s="376"/>
      <c r="C4" s="376"/>
      <c r="D4" s="376"/>
      <c r="E4" s="376"/>
      <c r="F4" s="377"/>
    </row>
    <row r="5" spans="1:15" ht="16.5" thickBot="1" x14ac:dyDescent="0.3">
      <c r="A5" s="213"/>
      <c r="B5" s="214"/>
      <c r="C5" s="215"/>
      <c r="D5" s="216"/>
      <c r="E5" s="216"/>
      <c r="F5" s="217"/>
    </row>
    <row r="6" spans="1:15" ht="15.6" customHeight="1" thickBot="1" x14ac:dyDescent="0.3">
      <c r="K6" s="378" t="s">
        <v>286</v>
      </c>
      <c r="L6" s="379"/>
      <c r="M6" s="379"/>
      <c r="N6" s="380"/>
    </row>
    <row r="7" spans="1:15" ht="16.5" thickBot="1" x14ac:dyDescent="0.3">
      <c r="A7" s="368" t="s">
        <v>287</v>
      </c>
      <c r="B7" s="369"/>
      <c r="C7" s="369"/>
      <c r="D7" s="369"/>
      <c r="E7" s="369"/>
      <c r="F7" s="370"/>
      <c r="K7" s="218" t="s">
        <v>288</v>
      </c>
      <c r="L7" s="218" t="s">
        <v>289</v>
      </c>
      <c r="M7" s="218" t="s">
        <v>290</v>
      </c>
      <c r="N7" s="218" t="s">
        <v>291</v>
      </c>
    </row>
    <row r="8" spans="1:15" x14ac:dyDescent="0.25">
      <c r="A8" s="219" t="s">
        <v>0</v>
      </c>
      <c r="B8" s="220" t="s">
        <v>292</v>
      </c>
      <c r="C8" s="220" t="s">
        <v>293</v>
      </c>
      <c r="D8" s="220" t="s">
        <v>294</v>
      </c>
      <c r="E8" s="221" t="s">
        <v>295</v>
      </c>
      <c r="F8" s="222" t="s">
        <v>5</v>
      </c>
      <c r="K8" s="223" t="s">
        <v>296</v>
      </c>
      <c r="L8" s="224">
        <v>1</v>
      </c>
      <c r="M8" s="224">
        <v>1</v>
      </c>
      <c r="N8" s="225">
        <f>+M8*L8</f>
        <v>1</v>
      </c>
      <c r="O8" s="381" t="s">
        <v>297</v>
      </c>
    </row>
    <row r="9" spans="1:15" ht="46.5" customHeight="1" x14ac:dyDescent="0.25">
      <c r="A9" s="226" t="s">
        <v>298</v>
      </c>
      <c r="B9" s="227" t="s">
        <v>299</v>
      </c>
      <c r="C9" s="228" t="s">
        <v>26</v>
      </c>
      <c r="D9" s="228">
        <v>46</v>
      </c>
      <c r="E9" s="229"/>
      <c r="F9" s="230">
        <v>0</v>
      </c>
      <c r="K9" s="249" t="s">
        <v>300</v>
      </c>
      <c r="L9" s="250">
        <v>1</v>
      </c>
      <c r="M9" s="250">
        <v>1</v>
      </c>
      <c r="N9" s="251">
        <f t="shared" ref="N9:N21" si="0">+M9*L9</f>
        <v>1</v>
      </c>
      <c r="O9" s="382"/>
    </row>
    <row r="10" spans="1:15" ht="46.5" customHeight="1" x14ac:dyDescent="0.25">
      <c r="A10" s="226" t="s">
        <v>301</v>
      </c>
      <c r="B10" s="227" t="s">
        <v>302</v>
      </c>
      <c r="C10" s="228" t="s">
        <v>26</v>
      </c>
      <c r="D10" s="228">
        <v>138</v>
      </c>
      <c r="E10" s="229"/>
      <c r="F10" s="230">
        <v>0</v>
      </c>
      <c r="K10" s="249" t="s">
        <v>303</v>
      </c>
      <c r="L10" s="250">
        <v>1</v>
      </c>
      <c r="M10" s="250">
        <v>2</v>
      </c>
      <c r="N10" s="251">
        <f t="shared" si="0"/>
        <v>2</v>
      </c>
      <c r="O10" s="382"/>
    </row>
    <row r="11" spans="1:15" ht="48" customHeight="1" x14ac:dyDescent="0.25">
      <c r="A11" s="231" t="s">
        <v>304</v>
      </c>
      <c r="B11" s="232" t="s">
        <v>305</v>
      </c>
      <c r="C11" s="233" t="s">
        <v>26</v>
      </c>
      <c r="D11" s="233">
        <v>2</v>
      </c>
      <c r="E11" s="234"/>
      <c r="F11" s="230">
        <v>0</v>
      </c>
      <c r="K11" s="249" t="s">
        <v>306</v>
      </c>
      <c r="L11" s="250">
        <v>1</v>
      </c>
      <c r="M11" s="250">
        <v>1</v>
      </c>
      <c r="N11" s="251">
        <f t="shared" si="0"/>
        <v>1</v>
      </c>
      <c r="O11" s="382"/>
    </row>
    <row r="12" spans="1:15" ht="48" customHeight="1" thickBot="1" x14ac:dyDescent="0.3">
      <c r="A12" s="231" t="s">
        <v>307</v>
      </c>
      <c r="B12" s="232" t="s">
        <v>308</v>
      </c>
      <c r="C12" s="233" t="s">
        <v>26</v>
      </c>
      <c r="D12" s="233">
        <v>2</v>
      </c>
      <c r="E12" s="234"/>
      <c r="F12" s="230">
        <v>0</v>
      </c>
      <c r="K12" s="252" t="s">
        <v>309</v>
      </c>
      <c r="L12" s="250">
        <v>1</v>
      </c>
      <c r="M12" s="250">
        <v>1</v>
      </c>
      <c r="N12" s="251">
        <f t="shared" si="0"/>
        <v>1</v>
      </c>
      <c r="O12" s="383"/>
    </row>
    <row r="13" spans="1:15" ht="48" customHeight="1" x14ac:dyDescent="0.25">
      <c r="A13" s="231" t="s">
        <v>310</v>
      </c>
      <c r="B13" s="232" t="s">
        <v>311</v>
      </c>
      <c r="C13" s="233" t="s">
        <v>26</v>
      </c>
      <c r="D13" s="233">
        <v>2</v>
      </c>
      <c r="E13" s="234"/>
      <c r="F13" s="230">
        <v>0</v>
      </c>
      <c r="K13" s="223" t="s">
        <v>312</v>
      </c>
      <c r="L13" s="224">
        <v>1</v>
      </c>
      <c r="M13" s="224">
        <v>2</v>
      </c>
      <c r="N13" s="225">
        <f t="shared" si="0"/>
        <v>2</v>
      </c>
      <c r="O13" s="359" t="s">
        <v>313</v>
      </c>
    </row>
    <row r="14" spans="1:15" ht="48" customHeight="1" x14ac:dyDescent="0.25">
      <c r="A14" s="231" t="s">
        <v>314</v>
      </c>
      <c r="B14" s="232" t="s">
        <v>315</v>
      </c>
      <c r="C14" s="233" t="s">
        <v>26</v>
      </c>
      <c r="D14" s="233">
        <v>1</v>
      </c>
      <c r="E14" s="234"/>
      <c r="F14" s="230">
        <v>0</v>
      </c>
      <c r="K14" s="249" t="s">
        <v>316</v>
      </c>
      <c r="L14" s="250">
        <v>2</v>
      </c>
      <c r="M14" s="250">
        <v>2</v>
      </c>
      <c r="N14" s="251">
        <f t="shared" si="0"/>
        <v>4</v>
      </c>
      <c r="O14" s="360"/>
    </row>
    <row r="15" spans="1:15" ht="78.75" x14ac:dyDescent="0.25">
      <c r="A15" s="231" t="s">
        <v>317</v>
      </c>
      <c r="B15" s="232" t="s">
        <v>318</v>
      </c>
      <c r="C15" s="233" t="s">
        <v>103</v>
      </c>
      <c r="D15" s="233">
        <v>100</v>
      </c>
      <c r="E15" s="234"/>
      <c r="F15" s="230">
        <v>0</v>
      </c>
      <c r="K15" s="249" t="s">
        <v>319</v>
      </c>
      <c r="L15" s="250">
        <v>3</v>
      </c>
      <c r="M15" s="250">
        <v>2</v>
      </c>
      <c r="N15" s="251">
        <f t="shared" si="0"/>
        <v>6</v>
      </c>
      <c r="O15" s="360"/>
    </row>
    <row r="16" spans="1:15" x14ac:dyDescent="0.25">
      <c r="A16" s="235"/>
      <c r="B16" s="245"/>
      <c r="C16" s="246"/>
      <c r="D16" s="245"/>
      <c r="E16" s="311"/>
      <c r="F16" s="236"/>
      <c r="K16" s="249" t="s">
        <v>320</v>
      </c>
      <c r="L16" s="250">
        <v>1</v>
      </c>
      <c r="M16" s="250">
        <v>2</v>
      </c>
      <c r="N16" s="251">
        <f t="shared" si="0"/>
        <v>2</v>
      </c>
      <c r="O16" s="360"/>
    </row>
    <row r="17" spans="1:15" ht="16.5" thickBot="1" x14ac:dyDescent="0.3">
      <c r="A17" s="362" t="s">
        <v>321</v>
      </c>
      <c r="B17" s="363"/>
      <c r="C17" s="363"/>
      <c r="D17" s="363"/>
      <c r="E17" s="363"/>
      <c r="F17" s="364"/>
      <c r="K17" s="253" t="s">
        <v>322</v>
      </c>
      <c r="L17" s="254">
        <v>1</v>
      </c>
      <c r="M17" s="254">
        <v>2</v>
      </c>
      <c r="N17" s="255">
        <f t="shared" si="0"/>
        <v>2</v>
      </c>
      <c r="O17" s="361"/>
    </row>
    <row r="18" spans="1:15" x14ac:dyDescent="0.25">
      <c r="A18" s="219" t="s">
        <v>0</v>
      </c>
      <c r="B18" s="220" t="s">
        <v>292</v>
      </c>
      <c r="C18" s="220" t="s">
        <v>293</v>
      </c>
      <c r="D18" s="220" t="s">
        <v>294</v>
      </c>
      <c r="E18" s="221" t="s">
        <v>295</v>
      </c>
      <c r="F18" s="222" t="s">
        <v>5</v>
      </c>
      <c r="K18" s="237" t="s">
        <v>316</v>
      </c>
      <c r="L18" s="238">
        <v>2</v>
      </c>
      <c r="M18" s="238">
        <v>3</v>
      </c>
      <c r="N18" s="239">
        <f t="shared" si="0"/>
        <v>6</v>
      </c>
      <c r="O18" s="359" t="s">
        <v>323</v>
      </c>
    </row>
    <row r="19" spans="1:15" x14ac:dyDescent="0.25">
      <c r="A19" s="231" t="s">
        <v>324</v>
      </c>
      <c r="B19" s="232" t="s">
        <v>325</v>
      </c>
      <c r="C19" s="233" t="s">
        <v>26</v>
      </c>
      <c r="D19" s="233">
        <v>4</v>
      </c>
      <c r="E19" s="234"/>
      <c r="F19" s="230">
        <v>0</v>
      </c>
      <c r="K19" s="256" t="s">
        <v>319</v>
      </c>
      <c r="L19" s="257">
        <v>3</v>
      </c>
      <c r="M19" s="257">
        <v>3</v>
      </c>
      <c r="N19" s="258">
        <f t="shared" si="0"/>
        <v>9</v>
      </c>
      <c r="O19" s="360"/>
    </row>
    <row r="20" spans="1:15" ht="56.25" customHeight="1" x14ac:dyDescent="0.25">
      <c r="A20" s="231" t="s">
        <v>326</v>
      </c>
      <c r="B20" s="232" t="s">
        <v>327</v>
      </c>
      <c r="C20" s="233" t="s">
        <v>26</v>
      </c>
      <c r="D20" s="233">
        <v>4</v>
      </c>
      <c r="E20" s="234"/>
      <c r="F20" s="230">
        <v>0</v>
      </c>
      <c r="K20" s="256" t="s">
        <v>320</v>
      </c>
      <c r="L20" s="257">
        <v>2</v>
      </c>
      <c r="M20" s="257">
        <v>3</v>
      </c>
      <c r="N20" s="258">
        <f t="shared" si="0"/>
        <v>6</v>
      </c>
      <c r="O20" s="360"/>
    </row>
    <row r="21" spans="1:15" ht="56.25" customHeight="1" thickBot="1" x14ac:dyDescent="0.3">
      <c r="A21" s="231" t="s">
        <v>328</v>
      </c>
      <c r="B21" s="232" t="s">
        <v>329</v>
      </c>
      <c r="C21" s="233" t="s">
        <v>330</v>
      </c>
      <c r="D21" s="233">
        <v>6</v>
      </c>
      <c r="E21" s="234"/>
      <c r="F21" s="230">
        <v>0</v>
      </c>
      <c r="K21" s="253" t="s">
        <v>322</v>
      </c>
      <c r="L21" s="254">
        <v>1</v>
      </c>
      <c r="M21" s="259">
        <v>3</v>
      </c>
      <c r="N21" s="260">
        <f t="shared" si="0"/>
        <v>3</v>
      </c>
      <c r="O21" s="361"/>
    </row>
    <row r="22" spans="1:15" ht="38.25" customHeight="1" thickBot="1" x14ac:dyDescent="0.3">
      <c r="A22" s="231" t="s">
        <v>331</v>
      </c>
      <c r="B22" s="232" t="s">
        <v>332</v>
      </c>
      <c r="C22" s="233" t="s">
        <v>26</v>
      </c>
      <c r="D22" s="233">
        <v>1</v>
      </c>
      <c r="E22" s="234"/>
      <c r="F22" s="230">
        <v>0</v>
      </c>
      <c r="K22" s="23"/>
      <c r="L22" s="240">
        <f>SUM(L10:L21)</f>
        <v>19</v>
      </c>
      <c r="M22" s="241" t="s">
        <v>70</v>
      </c>
      <c r="N22" s="242">
        <f>+SUM(N8:N21)</f>
        <v>46</v>
      </c>
    </row>
    <row r="23" spans="1:15" ht="29.25" customHeight="1" x14ac:dyDescent="0.25">
      <c r="A23" s="231" t="s">
        <v>333</v>
      </c>
      <c r="B23" s="232" t="s">
        <v>334</v>
      </c>
      <c r="C23" s="233" t="s">
        <v>26</v>
      </c>
      <c r="D23" s="243">
        <v>1</v>
      </c>
      <c r="E23" s="234"/>
      <c r="F23" s="230">
        <v>0</v>
      </c>
      <c r="K23" s="23"/>
      <c r="L23" s="23"/>
      <c r="M23" s="23"/>
      <c r="N23" s="23"/>
      <c r="O23" s="244"/>
    </row>
    <row r="24" spans="1:15" ht="29.25" customHeight="1" x14ac:dyDescent="0.25">
      <c r="A24" s="231" t="s">
        <v>335</v>
      </c>
      <c r="B24" s="232" t="s">
        <v>336</v>
      </c>
      <c r="C24" s="233" t="s">
        <v>26</v>
      </c>
      <c r="D24" s="243">
        <v>3</v>
      </c>
      <c r="E24" s="234"/>
      <c r="F24" s="230">
        <v>0</v>
      </c>
      <c r="K24" s="23"/>
      <c r="L24" s="23"/>
      <c r="M24" s="23"/>
      <c r="N24" s="23"/>
      <c r="O24" s="23"/>
    </row>
    <row r="25" spans="1:15" ht="36.75" customHeight="1" x14ac:dyDescent="0.25">
      <c r="A25" s="231" t="s">
        <v>337</v>
      </c>
      <c r="B25" s="232" t="s">
        <v>338</v>
      </c>
      <c r="C25" s="233" t="s">
        <v>26</v>
      </c>
      <c r="D25" s="233">
        <v>48</v>
      </c>
      <c r="E25" s="234"/>
      <c r="F25" s="230">
        <v>0</v>
      </c>
      <c r="K25" s="23"/>
      <c r="L25" s="23"/>
      <c r="M25" s="23"/>
      <c r="N25" s="23"/>
      <c r="O25" s="23"/>
    </row>
    <row r="26" spans="1:15" x14ac:dyDescent="0.25">
      <c r="A26" s="235"/>
      <c r="B26" s="245"/>
      <c r="C26" s="246"/>
      <c r="D26" s="245"/>
      <c r="E26" s="311"/>
      <c r="F26" s="236"/>
      <c r="K26" s="23"/>
      <c r="L26" s="23"/>
      <c r="M26" s="23"/>
      <c r="N26" s="23"/>
      <c r="O26" s="23"/>
    </row>
    <row r="27" spans="1:15" x14ac:dyDescent="0.25">
      <c r="A27" s="365" t="s">
        <v>321</v>
      </c>
      <c r="B27" s="366"/>
      <c r="C27" s="366"/>
      <c r="D27" s="366"/>
      <c r="E27" s="366"/>
      <c r="F27" s="367"/>
      <c r="K27" s="23"/>
      <c r="L27" s="23"/>
      <c r="M27" s="23"/>
      <c r="N27" s="23"/>
      <c r="O27" s="23"/>
    </row>
    <row r="28" spans="1:15" x14ac:dyDescent="0.25">
      <c r="A28" s="312" t="s">
        <v>0</v>
      </c>
      <c r="B28" s="313" t="s">
        <v>292</v>
      </c>
      <c r="C28" s="313" t="s">
        <v>293</v>
      </c>
      <c r="D28" s="313" t="s">
        <v>294</v>
      </c>
      <c r="E28" s="314" t="s">
        <v>295</v>
      </c>
      <c r="F28" s="315" t="s">
        <v>5</v>
      </c>
      <c r="O28" s="23"/>
    </row>
    <row r="29" spans="1:15" ht="31.5" x14ac:dyDescent="0.25">
      <c r="A29" s="316" t="s">
        <v>339</v>
      </c>
      <c r="B29" s="317" t="s">
        <v>340</v>
      </c>
      <c r="C29" s="318" t="s">
        <v>26</v>
      </c>
      <c r="D29" s="319">
        <v>12</v>
      </c>
      <c r="E29" s="320">
        <f>+(E25/16)*(24)</f>
        <v>0</v>
      </c>
      <c r="F29" s="230">
        <v>0</v>
      </c>
      <c r="O29" s="23"/>
    </row>
    <row r="30" spans="1:15" s="23" customFormat="1" ht="14.45" customHeight="1" x14ac:dyDescent="0.25">
      <c r="A30" s="235"/>
      <c r="B30" s="245"/>
      <c r="C30" s="246"/>
      <c r="D30" s="246"/>
      <c r="E30" s="247"/>
      <c r="F30" s="248"/>
      <c r="K30" s="207"/>
      <c r="L30" s="207"/>
      <c r="M30" s="207"/>
      <c r="N30" s="207"/>
      <c r="O30" s="207"/>
    </row>
    <row r="31" spans="1:15" s="23" customFormat="1" ht="16.5" thickBot="1" x14ac:dyDescent="0.3">
      <c r="A31" s="235"/>
      <c r="B31" s="245"/>
      <c r="C31" s="246"/>
      <c r="D31" s="245"/>
      <c r="E31" s="311"/>
      <c r="F31" s="236"/>
      <c r="K31" s="207"/>
      <c r="L31" s="207"/>
      <c r="M31" s="207"/>
      <c r="N31" s="207"/>
      <c r="O31" s="207"/>
    </row>
    <row r="32" spans="1:15" s="23" customFormat="1" ht="16.5" thickBot="1" x14ac:dyDescent="0.3">
      <c r="A32" s="368" t="s">
        <v>341</v>
      </c>
      <c r="B32" s="369"/>
      <c r="C32" s="369"/>
      <c r="D32" s="369"/>
      <c r="E32" s="370"/>
      <c r="F32" s="309">
        <v>0</v>
      </c>
      <c r="K32" s="207"/>
      <c r="L32" s="207"/>
      <c r="M32" s="207"/>
      <c r="N32" s="207"/>
      <c r="O32" s="207"/>
    </row>
    <row r="33" spans="1:15" s="23" customFormat="1" ht="16.5" thickBot="1" x14ac:dyDescent="0.3">
      <c r="A33" s="371" t="s">
        <v>342</v>
      </c>
      <c r="B33" s="372"/>
      <c r="C33" s="372"/>
      <c r="D33" s="372"/>
      <c r="E33" s="373"/>
      <c r="F33" s="310">
        <v>0</v>
      </c>
      <c r="K33" s="207"/>
      <c r="L33" s="207"/>
      <c r="M33" s="207"/>
      <c r="N33" s="207"/>
      <c r="O33" s="207"/>
    </row>
    <row r="34" spans="1:15" s="23" customFormat="1" ht="22.15" customHeight="1" x14ac:dyDescent="0.25">
      <c r="B34" s="48"/>
      <c r="K34" s="207"/>
      <c r="L34" s="207"/>
      <c r="M34" s="207"/>
      <c r="N34" s="207"/>
      <c r="O34" s="207"/>
    </row>
    <row r="35" spans="1:15" s="23" customFormat="1" x14ac:dyDescent="0.25">
      <c r="B35" s="48"/>
      <c r="K35" s="207"/>
      <c r="L35" s="207"/>
      <c r="M35" s="207"/>
      <c r="N35" s="207"/>
      <c r="O35" s="207"/>
    </row>
    <row r="36" spans="1:15" s="23" customFormat="1" x14ac:dyDescent="0.25">
      <c r="B36" s="48"/>
      <c r="K36" s="207"/>
      <c r="L36" s="207"/>
      <c r="M36" s="207"/>
      <c r="N36" s="207"/>
      <c r="O36" s="207"/>
    </row>
    <row r="37" spans="1:15" x14ac:dyDescent="0.25">
      <c r="A37" s="23"/>
      <c r="B37" s="48"/>
      <c r="C37" s="23"/>
      <c r="D37" s="23"/>
      <c r="E37" s="23"/>
      <c r="F37" s="23"/>
    </row>
    <row r="38" spans="1:15" x14ac:dyDescent="0.25">
      <c r="A38" s="23"/>
      <c r="B38" s="358"/>
      <c r="C38" s="358"/>
      <c r="D38" s="358"/>
      <c r="E38" s="23"/>
      <c r="F38" s="23"/>
    </row>
    <row r="39" spans="1:15" x14ac:dyDescent="0.25">
      <c r="A39" s="23"/>
      <c r="B39" s="358"/>
      <c r="C39" s="358"/>
      <c r="D39" s="358"/>
      <c r="E39" s="23"/>
      <c r="F39" s="23"/>
    </row>
    <row r="40" spans="1:15" x14ac:dyDescent="0.25">
      <c r="A40" s="23"/>
      <c r="B40" s="358"/>
      <c r="C40" s="358"/>
      <c r="D40" s="358"/>
      <c r="E40" s="23"/>
      <c r="F40" s="23"/>
    </row>
  </sheetData>
  <mergeCells count="12">
    <mergeCell ref="A1:F1"/>
    <mergeCell ref="A4:F4"/>
    <mergeCell ref="K6:N6"/>
    <mergeCell ref="A7:F7"/>
    <mergeCell ref="O8:O12"/>
    <mergeCell ref="B38:D40"/>
    <mergeCell ref="O13:O17"/>
    <mergeCell ref="A17:F17"/>
    <mergeCell ref="O18:O21"/>
    <mergeCell ref="A27:F27"/>
    <mergeCell ref="A32:E32"/>
    <mergeCell ref="A33:E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90" zoomScaleNormal="90" workbookViewId="0">
      <selection activeCell="G8" sqref="G8"/>
    </sheetView>
  </sheetViews>
  <sheetFormatPr baseColWidth="10" defaultRowHeight="15" x14ac:dyDescent="0.25"/>
  <cols>
    <col min="1" max="1" width="38.42578125" bestFit="1" customWidth="1"/>
    <col min="3" max="3" width="9.5703125" customWidth="1"/>
    <col min="5" max="5" width="10.28515625" customWidth="1"/>
    <col min="6" max="6" width="13.28515625" style="269" bestFit="1" customWidth="1"/>
    <col min="7" max="7" width="18" style="269" bestFit="1" customWidth="1"/>
    <col min="12" max="12" width="13.5703125" bestFit="1" customWidth="1"/>
  </cols>
  <sheetData>
    <row r="1" spans="1:7" x14ac:dyDescent="0.25">
      <c r="F1"/>
      <c r="G1"/>
    </row>
    <row r="2" spans="1:7" s="2" customFormat="1" ht="12.75" x14ac:dyDescent="0.25">
      <c r="A2" s="53"/>
      <c r="B2" s="54"/>
      <c r="C2" s="54"/>
      <c r="D2" s="55"/>
      <c r="E2" s="54"/>
      <c r="F2" s="56"/>
    </row>
    <row r="3" spans="1:7" s="2" customFormat="1" ht="12.75" x14ac:dyDescent="0.25">
      <c r="A3" s="53"/>
      <c r="B3" s="54"/>
      <c r="C3" s="54"/>
      <c r="D3" s="55"/>
      <c r="E3" s="54"/>
      <c r="F3" s="56"/>
    </row>
    <row r="5" spans="1:7" s="261" customFormat="1" x14ac:dyDescent="0.25">
      <c r="A5" s="390" t="s">
        <v>360</v>
      </c>
      <c r="B5" s="390"/>
      <c r="C5" s="390"/>
      <c r="D5" s="390"/>
      <c r="E5" s="390"/>
      <c r="F5" s="390"/>
      <c r="G5" s="390"/>
    </row>
    <row r="6" spans="1:7" s="262" customFormat="1" ht="45" x14ac:dyDescent="0.25">
      <c r="A6" s="270" t="s">
        <v>343</v>
      </c>
      <c r="B6" s="270" t="s">
        <v>344</v>
      </c>
      <c r="C6" s="270" t="s">
        <v>345</v>
      </c>
      <c r="D6" s="270" t="s">
        <v>346</v>
      </c>
      <c r="E6" s="270" t="s">
        <v>347</v>
      </c>
      <c r="F6" s="271" t="s">
        <v>348</v>
      </c>
      <c r="G6" s="271" t="s">
        <v>349</v>
      </c>
    </row>
    <row r="7" spans="1:7" x14ac:dyDescent="0.25">
      <c r="A7" s="272" t="s">
        <v>350</v>
      </c>
      <c r="B7" s="272" t="s">
        <v>351</v>
      </c>
      <c r="C7" s="272">
        <v>1</v>
      </c>
      <c r="D7" s="272">
        <v>6</v>
      </c>
      <c r="E7" s="273">
        <v>0.33329999999999999</v>
      </c>
      <c r="F7" s="274"/>
      <c r="G7" s="275">
        <v>0</v>
      </c>
    </row>
    <row r="8" spans="1:7" x14ac:dyDescent="0.25">
      <c r="A8" s="272"/>
      <c r="B8" s="272"/>
      <c r="C8" s="272"/>
      <c r="D8" s="272"/>
      <c r="E8" s="273"/>
      <c r="F8" s="274"/>
      <c r="G8" s="274"/>
    </row>
    <row r="9" spans="1:7" x14ac:dyDescent="0.25">
      <c r="A9" s="270" t="s">
        <v>343</v>
      </c>
      <c r="B9" s="270" t="s">
        <v>344</v>
      </c>
      <c r="C9" s="391" t="s">
        <v>345</v>
      </c>
      <c r="D9" s="392"/>
      <c r="E9" s="393"/>
      <c r="F9" s="271" t="s">
        <v>349</v>
      </c>
      <c r="G9" s="271" t="s">
        <v>352</v>
      </c>
    </row>
    <row r="10" spans="1:7" x14ac:dyDescent="0.25">
      <c r="A10" s="272" t="s">
        <v>353</v>
      </c>
      <c r="B10" s="272" t="s">
        <v>344</v>
      </c>
      <c r="C10" s="384">
        <v>2</v>
      </c>
      <c r="D10" s="385"/>
      <c r="E10" s="386"/>
      <c r="F10" s="274"/>
      <c r="G10" s="274">
        <v>0</v>
      </c>
    </row>
    <row r="11" spans="1:7" x14ac:dyDescent="0.25">
      <c r="A11" s="272" t="s">
        <v>354</v>
      </c>
      <c r="B11" s="272" t="s">
        <v>344</v>
      </c>
      <c r="C11" s="384">
        <v>1</v>
      </c>
      <c r="D11" s="385"/>
      <c r="E11" s="386"/>
      <c r="F11" s="274"/>
      <c r="G11" s="274">
        <v>0</v>
      </c>
    </row>
    <row r="12" spans="1:7" x14ac:dyDescent="0.25">
      <c r="A12" s="272" t="s">
        <v>355</v>
      </c>
      <c r="B12" s="272" t="s">
        <v>344</v>
      </c>
      <c r="C12" s="384">
        <v>1</v>
      </c>
      <c r="D12" s="385"/>
      <c r="E12" s="386"/>
      <c r="F12" s="274"/>
      <c r="G12" s="274">
        <v>0</v>
      </c>
    </row>
    <row r="13" spans="1:7" x14ac:dyDescent="0.25">
      <c r="A13" s="272" t="s">
        <v>356</v>
      </c>
      <c r="B13" s="272" t="s">
        <v>344</v>
      </c>
      <c r="C13" s="384">
        <v>2</v>
      </c>
      <c r="D13" s="385"/>
      <c r="E13" s="386"/>
      <c r="F13" s="274"/>
      <c r="G13" s="274">
        <v>0</v>
      </c>
    </row>
    <row r="14" spans="1:7" x14ac:dyDescent="0.25">
      <c r="A14" s="272" t="s">
        <v>357</v>
      </c>
      <c r="B14" s="272" t="s">
        <v>344</v>
      </c>
      <c r="C14" s="384">
        <v>2</v>
      </c>
      <c r="D14" s="385"/>
      <c r="E14" s="386"/>
      <c r="F14" s="274"/>
      <c r="G14" s="274">
        <v>0</v>
      </c>
    </row>
    <row r="15" spans="1:7" x14ac:dyDescent="0.25">
      <c r="A15" s="272" t="s">
        <v>358</v>
      </c>
      <c r="B15" s="272" t="s">
        <v>344</v>
      </c>
      <c r="C15" s="387">
        <v>4</v>
      </c>
      <c r="D15" s="388"/>
      <c r="E15" s="389"/>
      <c r="F15" s="274"/>
      <c r="G15" s="274">
        <v>0</v>
      </c>
    </row>
    <row r="16" spans="1:7" x14ac:dyDescent="0.25">
      <c r="A16" s="272" t="s">
        <v>359</v>
      </c>
      <c r="B16" s="272" t="s">
        <v>103</v>
      </c>
      <c r="C16" s="384">
        <v>100</v>
      </c>
      <c r="D16" s="385"/>
      <c r="E16" s="386"/>
      <c r="F16" s="274"/>
      <c r="G16" s="274">
        <v>0</v>
      </c>
    </row>
    <row r="17" spans="1:9" s="261" customFormat="1" x14ac:dyDescent="0.25">
      <c r="F17" s="263"/>
      <c r="G17" s="308">
        <v>0</v>
      </c>
    </row>
    <row r="18" spans="1:9" s="265" customFormat="1" ht="12.75" x14ac:dyDescent="0.2">
      <c r="A18" s="264"/>
      <c r="C18" s="266"/>
      <c r="D18" s="266"/>
      <c r="E18" s="267"/>
      <c r="G18" s="267"/>
      <c r="H18" s="267"/>
      <c r="I18" s="268"/>
    </row>
    <row r="19" spans="1:9" s="23" customFormat="1" ht="12.75" x14ac:dyDescent="0.2">
      <c r="B19" s="48"/>
    </row>
  </sheetData>
  <mergeCells count="9">
    <mergeCell ref="C14:E14"/>
    <mergeCell ref="C15:E15"/>
    <mergeCell ref="C16:E16"/>
    <mergeCell ref="A5:G5"/>
    <mergeCell ref="C9:E9"/>
    <mergeCell ref="C10:E10"/>
    <mergeCell ref="C11:E11"/>
    <mergeCell ref="C12:E12"/>
    <mergeCell ref="C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 GENERAL</vt:lpstr>
      <vt:lpstr>ANEXO URBANISMO</vt:lpstr>
      <vt:lpstr>ANEXO PGIO</vt:lpstr>
      <vt:lpstr>ANEXO PMT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2025-06-19T13:39:38Z</dcterms:modified>
</cp:coreProperties>
</file>